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Asset Register" sheetId="2" state="visible" r:id="rId4"/>
    <sheet name="Liabilities &amp; Recurring" sheetId="3" state="visible" r:id="rId5"/>
    <sheet name="Digital Assets" sheetId="4" state="visible" r:id="rId6"/>
    <sheet name="Annual Review" sheetId="5" state="visible" r:id="rId7"/>
    <sheet name="Nominee Check" sheetId="6" state="visible" r:id="rId8"/>
    <sheet name="For My Family"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<sst xmlns="http://schemas.openxmlformats.org/spreadsheetml/2006/main" count="405" uniqueCount="344">
  <si>
    <t xml:space="preserve">Family Financial Emergency File</t>
  </si>
  <si>
    <t xml:space="preserve">READINESS SCORE</t>
  </si>
  <si>
    <t xml:space="preserve">The file your family would need if you were unable to manage things yourself</t>
  </si>
  <si>
    <t xml:space="preserve">Simply Wealth Creation  ·  simplywealthcreation.com</t>
  </si>
  <si>
    <t xml:space="preserve">THE QUESTION THIS WORKBOOK ANSWERS</t>
  </si>
  <si>
    <t xml:space="preserve">FIX THIS FIRST</t>
  </si>
  <si>
    <t xml:space="preserve">If something happened to you tomorrow, could your family find your money?</t>
  </si>
  <si>
    <t xml:space="preserve">Two situations, not one. If you die, your family has to find everything you owned. If you are alive but unable to manage things — a stroke, an accident, a long illness — they have to run your finances while you cannot. The second is more likely than the first for most working-age people, and almost nobody plans for it.</t>
  </si>
  <si>
    <t xml:space="preserve">Full breakdown on the Nominee Check tab</t>
  </si>
  <si>
    <t xml:space="preserve">Thousands of crores sit unclaimed in India — in bank deposits transferred to the RBI's depositor education fund, in shares and dividends moved to the IEPF, in dormant mutual fund folios, in insurance policies nobody knew existed. That money was not stolen. It was simply never found, because the only person who knew about it was no longer there to say so.</t>
  </si>
  <si>
    <t xml:space="preserve">YOUR FAMILY WOULD RECEIVE</t>
  </si>
  <si>
    <t xml:space="preserve">THE MISTAKE ALMOST EVERYONE MAKES</t>
  </si>
  <si>
    <t xml:space="preserve">A nominee is not an heir. Most people believe that naming a nominee decides who gets the money. In general a nominee receives the asset as a trustee and holds it for whoever is legally entitled to inherit it — which is determined by your will, or by succession law if you have not written one. A nominee and a legal heir can be two different people, and when they are, families end up in court.</t>
  </si>
  <si>
    <t xml:space="preserve">This workbook makes you write both down, side by side, on every asset. The Nominee Check tab then tells you where they do not agree. For most people this exercise surfaces at least one asset where the nominee is a parent, a sibling or a former spouse named decades ago and never updated.</t>
  </si>
  <si>
    <t xml:space="preserve">The score starts at zero. It rises as you fill the tabs in.</t>
  </si>
  <si>
    <t xml:space="preserve">THE SECOND MISTAKE — THE MOBILE NUMBER</t>
  </si>
  <si>
    <t xml:space="preserve">Almost every financial account in India is reachable only through the mobile number and email registered against it. Every OTP, every statement, every claim update goes there. When someone dies, families routinely surrender the SIM within weeks — and at that moment every folio, every demat account and every insurance portal becomes unreachable, because the second factor no longer exists.</t>
  </si>
  <si>
    <t xml:space="preserve">Keep the number alive. Record it in the Linked Identity block on the Asset Register tab, and put a line in the For My Family tab saying plainly: do not close this number until every claim is settled.</t>
  </si>
  <si>
    <t xml:space="preserve">HOW TO USE IT</t>
  </si>
  <si>
    <t xml:space="preserve">Asset Register — every account, policy, folio and property you own, one row each. Start with the Linked Identity block at the top: the PAN, mobile and email registered against most of your accounts. You then only record an exception where a particular account uses something different.</t>
  </si>
  <si>
    <t xml:space="preserve">Liabilities &amp; Recurring — loans, credit cards, EMIs, and every recurring payment. Your family needs the debts as urgently as the assets, and needs to know what to cancel.</t>
  </si>
  <si>
    <t xml:space="preserve">Digital Assets — the accounts that hold, earn or unlock your money. Record the route in, never the password.</t>
  </si>
  <si>
    <t xml:space="preserve">Annual Review — what to check each year, and a log of when you last did it.</t>
  </si>
  <si>
    <t xml:space="preserve">Nominee Check — reads the register and the other tabs, scores your readiness, and flags every mismatch.</t>
  </si>
  <si>
    <t xml:space="preserve">For My Family — the one page someone would actually read first. Key contacts, where the will is, what to do in the first week. Print this one.</t>
  </si>
  <si>
    <t xml:space="preserve">A SHORTCUT FOR MUTUAL FUNDS</t>
  </si>
  <si>
    <t xml:space="preserve">You do not need to hunt down every folio by hand. Request a Consolidated Account Statement from CAMS or KFintech and you will receive, free, a single statement listing every mutual fund folio held against your PAN across all fund houses — including ones you have forgotten. Use it to fill the mutual fund rows here, and note in the For My Family tab that your family can request the same statement using your PAN.</t>
  </si>
  <si>
    <t xml:space="preserve">SECURITY — READ THIS BEFORE YOU START</t>
  </si>
  <si>
    <t xml:space="preserve">There is deliberately no password column in this workbook, and you should not add one. A spreadsheet full of passwords is a single point of catastrophic failure.</t>
  </si>
  <si>
    <t xml:space="preserve">Instead: keep your passwords in a password manager, set up its emergency access or legacy contact feature, and record in the For My Family tab only where the master instructions are held. Then protect this file itself — encrypt it with a password (File &gt; Info &gt; Protect Workbook &gt; Encrypt), keep it off shared drives and email, and tell exactly one trusted person how to reach it.</t>
  </si>
  <si>
    <t xml:space="preserve">Every row carries its own date, so you can always tell how old a figure is, and the Nominee Check tab counts anything untouched for more than a year. Update it once a year — a calendar reminder on your birthday works well, because you will not forget the date.</t>
  </si>
  <si>
    <t xml:space="preserve">COLOUR KEY</t>
  </si>
  <si>
    <t xml:space="preserve">   Yellow cells with blue text  =  you fill these in.      Green cells  =  calculated automatically, leave them alone.</t>
  </si>
  <si>
    <t xml:space="preserve">IMPORTANT</t>
  </si>
  <si>
    <t xml:space="preserve">This workbook is an organising tool for your own records. It is not legal, tax, investment or estate planning advice, and it is not a substitute for a will. Nomination and succession rules in India vary by asset type and by the personal law that applies to you. Consult a qualified lawyer to write or review your will, and confirm nomination and claim procedures with each institution directly. Simply Wealth Creation is not registered with SEBI or IRDAI in any advisory capacity.</t>
  </si>
  <si>
    <t xml:space="preserve">© Simply Wealth Creation. Free to use and share, unmodified.</t>
  </si>
  <si>
    <t xml:space="preserve">Asset Register</t>
  </si>
  <si>
    <t xml:space="preserve">One row per account, policy, folio or property. Fill the yellow columns; the green ones calculate themselves.</t>
  </si>
  <si>
    <t xml:space="preserve">LINKED IDENTITY  —  what most of your accounts are registered against</t>
  </si>
  <si>
    <t xml:space="preserve">PAN</t>
  </si>
  <si>
    <t xml:space="preserve">ABCDE1234F</t>
  </si>
  <si>
    <t xml:space="preserve">Primary mobile registered with institutions</t>
  </si>
  <si>
    <t xml:space="preserve">+91 98XXXXXX21</t>
  </si>
  <si>
    <t xml:space="preserve">Primary email registered with institutions</t>
  </si>
  <si>
    <t xml:space="preserve">name@example.com</t>
  </si>
  <si>
    <t xml:space="preserve">Aadhaar linked to the above?</t>
  </si>
  <si>
    <t xml:space="preserve">Yes</t>
  </si>
  <si>
    <t xml:space="preserve">Do not close this mobile number or email after a death. Every OTP, statement and claim update flows through them, and losing them locks the family out of every account below.</t>
  </si>
  <si>
    <t xml:space="preserve">Category</t>
  </si>
  <si>
    <t xml:space="preserve">Institution / provider</t>
  </si>
  <si>
    <t xml:space="preserve">Account / policy / folio no.</t>
  </si>
  <si>
    <t xml:space="preserve">Different mobile or email? (if not the default above)</t>
  </si>
  <si>
    <t xml:space="preserve">Held in name of</t>
  </si>
  <si>
    <t xml:space="preserve">Joint holder (if any)</t>
  </si>
  <si>
    <t xml:space="preserve">Approx. value</t>
  </si>
  <si>
    <t xml:space="preserve">Value as on (date)</t>
  </si>
  <si>
    <t xml:space="preserve">How old is this figure</t>
  </si>
  <si>
    <t xml:space="preserve">Nominee registered</t>
  </si>
  <si>
    <t xml:space="preserve">Nominee's relationship</t>
  </si>
  <si>
    <t xml:space="preserve">Nomination last updated (year)</t>
  </si>
  <si>
    <t xml:space="preserve">Intended heir (per your will)</t>
  </si>
  <si>
    <t xml:space="preserve">Status</t>
  </si>
  <si>
    <t xml:space="preserve">Where the document is</t>
  </si>
  <si>
    <t xml:space="preserve">Who else knows</t>
  </si>
  <si>
    <t xml:space="preserve">Payout on death (if different from value)</t>
  </si>
  <si>
    <t xml:space="preserve">Notes</t>
  </si>
  <si>
    <t xml:space="preserve">Bank account</t>
  </si>
  <si>
    <t xml:space="preserve">State Bank of India, Salt Lake br.</t>
  </si>
  <si>
    <t xml:space="preserve">XXXX4471</t>
  </si>
  <si>
    <t xml:space="preserve">Self</t>
  </si>
  <si>
    <t xml:space="preserve">Spouse</t>
  </si>
  <si>
    <t xml:space="preserve">Passbook — steel almirah, top shelf</t>
  </si>
  <si>
    <t xml:space="preserve">Salary account</t>
  </si>
  <si>
    <t xml:space="preserve">Insurance - life</t>
  </si>
  <si>
    <t xml:space="preserve">LIC of India</t>
  </si>
  <si>
    <t xml:space="preserve">XXXXXX8823</t>
  </si>
  <si>
    <t xml:space="preserve">old email: name@oldmail.com</t>
  </si>
  <si>
    <t xml:space="preserve">Mother</t>
  </si>
  <si>
    <t xml:space="preserve">Policy bond — blue folder, study</t>
  </si>
  <si>
    <t xml:space="preserve">Nobody</t>
  </si>
  <si>
    <t xml:space="preserve">NOMINEE OUTDATED — update</t>
  </si>
  <si>
    <t xml:space="preserve">Mutual fund</t>
  </si>
  <si>
    <t xml:space="preserve">HDFC AMC (via CAMS)</t>
  </si>
  <si>
    <t xml:space="preserve">Folio 1234567/89</t>
  </si>
  <si>
    <t xml:space="preserve">CAS emailed monthly — request from CAMS with PAN</t>
  </si>
  <si>
    <t xml:space="preserve">Full folio list is on the CAS</t>
  </si>
  <si>
    <t xml:space="preserve">Demat / shares</t>
  </si>
  <si>
    <t xml:space="preserve">Zerodha</t>
  </si>
  <si>
    <t xml:space="preserve">XXXX21K</t>
  </si>
  <si>
    <t xml:space="preserve">Login via password manager</t>
  </si>
  <si>
    <t xml:space="preserve">Holdings statement emailed monthly</t>
  </si>
  <si>
    <t xml:space="preserve">TOTAL</t>
  </si>
  <si>
    <t xml:space="preserve">Status meanings —  OK: nominee and intended heir agree.   MISMATCH: they differ; your family may face a dispute.   NO NOMINEE: nothing registered, which is the slowest and most painful case for a family.   ADD HEIR: write down who you intend to inherit it.   OLD - REVIEW: nomination is more than ten years old.</t>
  </si>
  <si>
    <t xml:space="preserve">Mutual funds — request a Consolidated Account Statement from CAMS or KFintech against your PAN. It lists every folio across every fund house in one document, including ones you have forgotten. EPF sits under your UAN and NPS under your PRAN; record both in the For My Family tab.</t>
  </si>
  <si>
    <t xml:space="preserve">The "different mobile or email" column only needs filling where an account is registered against something other than the default at the top. For most people that is a handful of old accounts — and those are exactly the ones families lose.</t>
  </si>
  <si>
    <t xml:space="preserve">Payout on death — fill this only where the amount your family receives differs from the value shown. For a life insurance policy that is the sum assured, not the surrender value. Leave it blank for everything else and the value column is used.</t>
  </si>
  <si>
    <t xml:space="preserve">Never record passwords, PINs or OTPs in this file. Record only where the master instructions are kept — see the For My Family tab.</t>
  </si>
  <si>
    <t xml:space="preserve">Liabilities &amp; Recurring Payments</t>
  </si>
  <si>
    <t xml:space="preserve">Your family needs the debts as urgently as the assets — and needs to know what to stop paying for.</t>
  </si>
  <si>
    <t xml:space="preserve">Type</t>
  </si>
  <si>
    <t xml:space="preserve">Lender / provider</t>
  </si>
  <si>
    <t xml:space="preserve">Account / loan no.</t>
  </si>
  <si>
    <t xml:space="preserve">Outstanding amount</t>
  </si>
  <si>
    <t xml:space="preserve">Outstanding as on (date)</t>
  </si>
  <si>
    <t xml:space="preserve">EMI / recurring amount</t>
  </si>
  <si>
    <t xml:space="preserve">Frequency</t>
  </si>
  <si>
    <t xml:space="preserve">Paid from which account</t>
  </si>
  <si>
    <t xml:space="preserve">Ends / renews on</t>
  </si>
  <si>
    <t xml:space="preserve">Insured? (loan cover)</t>
  </si>
  <si>
    <t xml:space="preserve">Cancel on death?</t>
  </si>
  <si>
    <t xml:space="preserve">Home loan</t>
  </si>
  <si>
    <t xml:space="preserve">HDFC Bank</t>
  </si>
  <si>
    <t xml:space="preserve">XXXX9902</t>
  </si>
  <si>
    <t xml:space="preserve">Monthly</t>
  </si>
  <si>
    <t xml:space="preserve">SBI salary a/c</t>
  </si>
  <si>
    <t xml:space="preserve">Mar 2038</t>
  </si>
  <si>
    <t xml:space="preserve">No</t>
  </si>
  <si>
    <t xml:space="preserve">Term policy assigned to lender — debt is cleared on death</t>
  </si>
  <si>
    <t xml:space="preserve">Credit card</t>
  </si>
  <si>
    <t xml:space="preserve">SBI Card</t>
  </si>
  <si>
    <t xml:space="preserve">XXXX4417</t>
  </si>
  <si>
    <t xml:space="preserve">Auto-renews</t>
  </si>
  <si>
    <t xml:space="preserve">Cleared in full each month</t>
  </si>
  <si>
    <t xml:space="preserve">Subscription</t>
  </si>
  <si>
    <t xml:space="preserve">Amazon Prime</t>
  </si>
  <si>
    <t xml:space="preserve">—</t>
  </si>
  <si>
    <t xml:space="preserve">Annual</t>
  </si>
  <si>
    <t xml:space="preserve">Nov each year</t>
  </si>
  <si>
    <t xml:space="preserve">Include everything that leaves your account automatically: loans, credit cards, insurance premiums, SIPs, school fees, domain and hosting renewals, streaming and software subscriptions, society maintenance, and any UPI autopay or e-mandate. Families routinely keep paying for services nobody uses for years.</t>
  </si>
  <si>
    <t xml:space="preserve">Digital Assets &amp; Access</t>
  </si>
  <si>
    <t xml:space="preserve">Accounts cannot be inherited the way money can. What your family needs is a route in — not your password.</t>
  </si>
  <si>
    <t xml:space="preserve">Most online accounts are a licence to you personally, not property you can leave to someone. Sharing a password may breach the terms of service and, for some platforms, the law. The reliable route is the platform's own legacy tool, set up while you are alive. Record the route here — never the password.</t>
  </si>
  <si>
    <t xml:space="preserve">Digital accounts recorded</t>
  </si>
  <si>
    <t xml:space="preserve">No recovery route recorded</t>
  </si>
  <si>
    <t xml:space="preserve">Legacy tool available but not set up</t>
  </si>
  <si>
    <t xml:space="preserve">Nobody else knows this account exists</t>
  </si>
  <si>
    <t xml:space="preserve">Service / account</t>
  </si>
  <si>
    <t xml:space="preserve">What it is for, and why it matters</t>
  </si>
  <si>
    <t xml:space="preserve">Username / email used</t>
  </si>
  <si>
    <t xml:space="preserve">Recovery route</t>
  </si>
  <si>
    <t xml:space="preserve">Legacy tool set up?</t>
  </si>
  <si>
    <t xml:space="preserve">What should happen to it</t>
  </si>
  <si>
    <t xml:space="preserve">Gmail (primary)</t>
  </si>
  <si>
    <t xml:space="preserve">The master key — every OTP, statement and password reset arrives here</t>
  </si>
  <si>
    <t xml:space="preserve">name@gmail.com</t>
  </si>
  <si>
    <t xml:space="preserve">Controls access to everything</t>
  </si>
  <si>
    <t xml:space="preserve">Password manager</t>
  </si>
  <si>
    <t xml:space="preserve">Keep active - claims depend on it</t>
  </si>
  <si>
    <t xml:space="preserve">Google Inactive Account Manager set to notify spouse after 3 months</t>
  </si>
  <si>
    <t xml:space="preserve">Holds the credentials for everything else</t>
  </si>
  <si>
    <t xml:space="preserve">Written instructions</t>
  </si>
  <si>
    <t xml:space="preserve">Transfer to family</t>
  </si>
  <si>
    <t xml:space="preserve">Emergency access granted to spouse — see For My Family tab</t>
  </si>
  <si>
    <t xml:space="preserve">Zerodha (Kite / Console)</t>
  </si>
  <si>
    <t xml:space="preserve">Demat and trading account — the holdings are listed in the Asset Register</t>
  </si>
  <si>
    <t xml:space="preserve">Holds money</t>
  </si>
  <si>
    <t xml:space="preserve">Registered mobile OTP</t>
  </si>
  <si>
    <t xml:space="preserve">Not available</t>
  </si>
  <si>
    <t xml:space="preserve">Transmission is done through the depository, not by logging in</t>
  </si>
  <si>
    <t xml:space="preserve">UPI apps (GPay / PhonePe)</t>
  </si>
  <si>
    <t xml:space="preserve">Linked to the salary account; autopay mandates run through these</t>
  </si>
  <si>
    <t xml:space="preserve">Close</t>
  </si>
  <si>
    <t xml:space="preserve">Cancel mandates listed in the Liabilities tab first</t>
  </si>
  <si>
    <t xml:space="preserve">Domain &amp; hosting</t>
  </si>
  <si>
    <t xml:space="preserve">Renews annually; the site goes offline if the card fails</t>
  </si>
  <si>
    <t xml:space="preserve">Earns money</t>
  </si>
  <si>
    <t xml:space="preserve">Registrar account, renewal date and card on file</t>
  </si>
  <si>
    <t xml:space="preserve">PLATFORM LEGACY TOOLS — set these up rather than sharing passwords</t>
  </si>
  <si>
    <t xml:space="preserve">Google</t>
  </si>
  <si>
    <t xml:space="preserve">Inactive Account Manager — you nominate up to ten people and choose how long of inactivity triggers it. This is the single most valuable one to set up, because the Gmail account is what everything else recovers through.</t>
  </si>
  <si>
    <t xml:space="preserve">Apple</t>
  </si>
  <si>
    <t xml:space="preserve">Legacy Contact — generates an access key for the person you name. Set it up in the device settings.</t>
  </si>
  <si>
    <t xml:space="preserve">Facebook / Instagram</t>
  </si>
  <si>
    <t xml:space="preserve">Legacy contact, or instruct that the account be deleted. Without either, the account is usually memorialised.</t>
  </si>
  <si>
    <t xml:space="preserve">Password managers</t>
  </si>
  <si>
    <t xml:space="preserve">Most offer emergency access or a legacy contact with a waiting period. Set it up and tell the person it exists.</t>
  </si>
  <si>
    <t xml:space="preserve">Banks, brokers, insurers</t>
  </si>
  <si>
    <t xml:space="preserve">No legacy tool exists and none is needed. Transmission runs through nomination and succession, not through logging in. Do not share these credentials — record the holdings in the Asset Register instead.</t>
  </si>
  <si>
    <t xml:space="preserve">Digital accounts that EARN money — domains, hosting, a published book's royalty account, an ad or affiliate account, an app store account — are assets as well as logins. Record them in the Asset Register too, with a value and a nominee where the platform allows one. They keep paying after you are gone, and families routinely never find them.</t>
  </si>
  <si>
    <t xml:space="preserve">Never record passwords, PINs, recovery codes or seed phrases in this file. Record only the route by which they can be reached.</t>
  </si>
  <si>
    <t xml:space="preserve">Annual Review</t>
  </si>
  <si>
    <t xml:space="preserve">A file nobody updates is worse than no file, because the family trusts it and it is wrong.</t>
  </si>
  <si>
    <t xml:space="preserve">Last reviewed on</t>
  </si>
  <si>
    <t xml:space="preserve">Months since last review</t>
  </si>
  <si>
    <t xml:space="preserve">Next review due</t>
  </si>
  <si>
    <t xml:space="preserve">Put a recurring reminder in your calendar. Your birthday works best — you will not forget the date, and it gives the review a natural anchor. Fifteen minutes a year is enough once the file exists.</t>
  </si>
  <si>
    <t xml:space="preserve">REVIEW OUT OF CYCLE — do not wait for the year to turn — after any of these: marriage, divorce, a birth, a death in the family, buying or selling property, changing jobs, taking or closing a loan, opening a new account or folio, or changing your mobile number or primary email.</t>
  </si>
  <si>
    <t xml:space="preserve">Review year</t>
  </si>
  <si>
    <t xml:space="preserve">Date completed</t>
  </si>
  <si>
    <t xml:space="preserve">Asset register updated</t>
  </si>
  <si>
    <t xml:space="preserve">Nominees checked</t>
  </si>
  <si>
    <t xml:space="preserve">Insurance cover checked</t>
  </si>
  <si>
    <t xml:space="preserve">Will reviewed</t>
  </si>
  <si>
    <t xml:space="preserve">Digital access checked</t>
  </si>
  <si>
    <t xml:space="preserve">Liabilities &amp; subscriptions</t>
  </si>
  <si>
    <t xml:space="preserve">Reviewed with family</t>
  </si>
  <si>
    <t xml:space="preserve">What changed this year</t>
  </si>
  <si>
    <t xml:space="preserve">Updated LIC nominee from mother to spouse. Added new SIP folio. Will still not drafted — booked lawyer for next month.</t>
  </si>
  <si>
    <t xml:space="preserve">WHAT A REVIEW ACTUALLY MEANS — fifteen minutes, in this order</t>
  </si>
  <si>
    <t xml:space="preserve">1.  Open the Nominee Check tab</t>
  </si>
  <si>
    <t xml:space="preserve">Fix anything showing MISMATCH or NO NOMINEE. This is the highest-value fifteen minutes in the file.</t>
  </si>
  <si>
    <t xml:space="preserve">2.  Update the values and their dates</t>
  </si>
  <si>
    <t xml:space="preserve">Approximate is fine. What matters is that the date beside each figure is current, so your family knows what they are looking at.</t>
  </si>
  <si>
    <t xml:space="preserve">3.  Check your life cover still fits</t>
  </si>
  <si>
    <t xml:space="preserve">Cover needs rise with a mortgage or a child and fall as the loan shrinks and savings grow. A figure set five years ago is rarely still right.</t>
  </si>
  <si>
    <t xml:space="preserve">4.  Read your will again</t>
  </si>
  <si>
    <t xml:space="preserve">Not just that it exists. Circumstances change, beneficiaries change, executors move away or die. An out-of-date will causes the disputes it was written to prevent.</t>
  </si>
  <si>
    <t xml:space="preserve">5.  Confirm the mobile and email</t>
  </si>
  <si>
    <t xml:space="preserve">If your primary number or email has changed, every account registered against the old one needs updating. This is the most common silent failure.</t>
  </si>
  <si>
    <t xml:space="preserve">6.  Sweep the recurring payments</t>
  </si>
  <si>
    <t xml:space="preserve">Open the Liabilities tab and cancel what you no longer use. This step usually pays for the time the whole review took.</t>
  </si>
  <si>
    <t xml:space="preserve">7.  Check the platform legacy tools</t>
  </si>
  <si>
    <t xml:space="preserve">Google Inactive Account Manager, Apple Legacy Contact, password manager emergency access. Confirm the named person is still the right one.</t>
  </si>
  <si>
    <t xml:space="preserve">8.  Add anything new</t>
  </si>
  <si>
    <t xml:space="preserve">Every account, folio, policy and loan opened since the last review. New accounts are the ones that go missing, because nobody has had time to mention them.</t>
  </si>
  <si>
    <t xml:space="preserve">9.  Tell one person</t>
  </si>
  <si>
    <t xml:space="preserve">Say out loud that this file exists and where it is. A perfect file nobody knows about is the same as no file.</t>
  </si>
  <si>
    <t xml:space="preserve">One thing deliberately not on this list: routinely changing all your passwords. Current security guidance advises against forced periodic rotation, because it pushes people towards weaker, predictable variations. Change a password when there is a reason to — a breach, a shared credential, a device lost. What does belong in an annual review is confirming that emergency access to your password manager still points at the right person.</t>
  </si>
  <si>
    <t xml:space="preserve">Nominee Check &amp; Readiness Score</t>
  </si>
  <si>
    <t xml:space="preserve">Read-only. This tab reads the Asset Register and the For My Family tab, and shows you what needs attention.</t>
  </si>
  <si>
    <t xml:space="preserve">READINESS SCORE  —  how well your family could cope</t>
  </si>
  <si>
    <t xml:space="preserve">Component</t>
  </si>
  <si>
    <t xml:space="preserve">Weight</t>
  </si>
  <si>
    <t xml:space="preserve">Earned</t>
  </si>
  <si>
    <t xml:space="preserve">Every asset has a nominee registered</t>
  </si>
  <si>
    <t xml:space="preserve">Nominee matches your intended heir</t>
  </si>
  <si>
    <t xml:space="preserve">Intended heir recorded on every asset</t>
  </si>
  <si>
    <t xml:space="preserve">Nominations reviewed within 10 years</t>
  </si>
  <si>
    <t xml:space="preserve">Values updated within the last year</t>
  </si>
  <si>
    <t xml:space="preserve">Digital accounts have a recovery route recorded</t>
  </si>
  <si>
    <t xml:space="preserve">Reviewed within the last twelve months</t>
  </si>
  <si>
    <t xml:space="preserve">Will, executor, mobile and password access recorded</t>
  </si>
  <si>
    <t xml:space="preserve">READINESS SCORE  (out of 100)</t>
  </si>
  <si>
    <t xml:space="preserve">The score is capped at 60 until you record where your will is kept. Without a will, nomination tidiness decides very little — succession law does, and it may not match what you intended.</t>
  </si>
  <si>
    <t xml:space="preserve">ESTATE SUMMARY</t>
  </si>
  <si>
    <t xml:space="preserve">Total assets, at today's value</t>
  </si>
  <si>
    <t xml:space="preserve">Total liabilities outstanding</t>
  </si>
  <si>
    <t xml:space="preserve">Net worth today</t>
  </si>
  <si>
    <t xml:space="preserve">Assets as they pay out on death</t>
  </si>
  <si>
    <t xml:space="preserve">Debt cleared by loan cover</t>
  </si>
  <si>
    <t xml:space="preserve">Debt your family would still owe</t>
  </si>
  <si>
    <t xml:space="preserve">WHAT YOUR FAMILY WOULD ACTUALLY RECEIVE</t>
  </si>
  <si>
    <t xml:space="preserve">These two totals are not the same thing, and the gap is the point. A life policy is worth its surrender value while you live and its sum assured when you die. An insured loan is a debt today and nothing tomorrow. Families plan around the first number and receive the second.</t>
  </si>
  <si>
    <t xml:space="preserve">Both figures are only as good as the values you typed, and they ignore tax, disputed claims, and anything you have not recorded. Treat them as a rough scale, not a settlement statement.</t>
  </si>
  <si>
    <t xml:space="preserve">THE NUMBERS BEHIND IT</t>
  </si>
  <si>
    <t xml:space="preserve">Assets recorded</t>
  </si>
  <si>
    <t xml:space="preserve">Nominee and heir agree</t>
  </si>
  <si>
    <t xml:space="preserve">MISMATCH — nominee differs from intended heir</t>
  </si>
  <si>
    <t xml:space="preserve">NO NOMINEE registered</t>
  </si>
  <si>
    <t xml:space="preserve">Nomination older than 10 years</t>
  </si>
  <si>
    <t xml:space="preserve">Intended heir not yet recorded</t>
  </si>
  <si>
    <t xml:space="preserve">Values not updated in over a year</t>
  </si>
  <si>
    <t xml:space="preserve">Value at risk of dispute or delay</t>
  </si>
  <si>
    <t xml:space="preserve">EVERY ASSET NEEDING ATTENTION</t>
  </si>
  <si>
    <t xml:space="preserve">Account / policy no.</t>
  </si>
  <si>
    <t xml:space="preserve">Nominee</t>
  </si>
  <si>
    <t xml:space="preserve">Intended heir</t>
  </si>
  <si>
    <t xml:space="preserve">Value</t>
  </si>
  <si>
    <t xml:space="preserve">Value as on</t>
  </si>
  <si>
    <t xml:space="preserve">Blank rows mean nothing needs attention there. To fix a MISMATCH you have two choices: change the nomination with the institution, or change your will. Doing neither leaves the decision to a court.</t>
  </si>
  <si>
    <t xml:space="preserve">Nomination and succession rules differ by asset type and by the personal law applying to you, and the relationship between a nominee and a legal heir is not identical across every asset class. Treat this tab as a prompt to check, not as a legal conclusion. A qualified lawyer should review your will.</t>
  </si>
  <si>
    <t xml:space="preserve">For My Family</t>
  </si>
  <si>
    <t xml:space="preserve">Print this page. It is the one someone will actually read first.</t>
  </si>
  <si>
    <t xml:space="preserve">READ THIS FIRST</t>
  </si>
  <si>
    <t xml:space="preserve">DO NOT close or surrender my mobile number or email account. Every OTP, every statement and every claim update goes there. Without them, none of the accounts below can be reached — whether I have died or am simply unable to act for myself.</t>
  </si>
  <si>
    <t xml:space="preserve">WHO TO CALL FIRST</t>
  </si>
  <si>
    <t xml:space="preserve">Role</t>
  </si>
  <si>
    <t xml:space="preserve">Name</t>
  </si>
  <si>
    <t xml:space="preserve">Phone</t>
  </si>
  <si>
    <t xml:space="preserve">Email</t>
  </si>
  <si>
    <t xml:space="preserve">Spouse / next of kin</t>
  </si>
  <si>
    <t xml:space="preserve">Lawyer</t>
  </si>
  <si>
    <t xml:space="preserve">Chartered accountant</t>
  </si>
  <si>
    <t xml:space="preserve">Insurance agent / advisor</t>
  </si>
  <si>
    <t xml:space="preserve">Bank relationship manager</t>
  </si>
  <si>
    <t xml:space="preserve">Employer — HR contact</t>
  </si>
  <si>
    <t xml:space="preserve">Doctor / hospital</t>
  </si>
  <si>
    <t xml:space="preserve">Society secretary or neighbour</t>
  </si>
  <si>
    <t xml:space="preserve">Anyone who owes me money, or whom I owe</t>
  </si>
  <si>
    <t xml:space="preserve">Anyone else who should be told</t>
  </si>
  <si>
    <t xml:space="preserve">Fill this in even where it feels obvious. In the first week nobody is thinking clearly, and a phone number that is only in your head is a phone number nobody has.</t>
  </si>
  <si>
    <t xml:space="preserve">THE ESSENTIALS</t>
  </si>
  <si>
    <t xml:space="preserve">This workbook was last reviewed on   (type the date every time you update it)</t>
  </si>
  <si>
    <t xml:space="preserve">Mobile number to keep active   (the number registered against my accounts)</t>
  </si>
  <si>
    <t xml:space="preserve">Email account to keep active</t>
  </si>
  <si>
    <t xml:space="preserve">Where my will is kept   (e.g. sealed envelope, bank locker no. 214)</t>
  </si>
  <si>
    <t xml:space="preserve">Executor named in the will</t>
  </si>
  <si>
    <t xml:space="preserve">Date the will was last updated</t>
  </si>
  <si>
    <t xml:space="preserve">Where this workbook is kept, and how to open it</t>
  </si>
  <si>
    <t xml:space="preserve">Where my password manager instructions are   (e.g. emergency access enabled for spouse)</t>
  </si>
  <si>
    <t xml:space="preserve">Location of the physical document folder</t>
  </si>
  <si>
    <t xml:space="preserve">Bank locker — branch, number, who is authorised</t>
  </si>
  <si>
    <t xml:space="preserve">IF I AM ALIVE BUT UNABLE TO MANAGE THINGS MYSELF</t>
  </si>
  <si>
    <t xml:space="preserve">A nominee has no power while I am alive. Nomination operates on death only, and a will has no force until then either. Incapacity needs different instruments — and for most working-age people it is the more likely event.</t>
  </si>
  <si>
    <t xml:space="preserve">Power of attorney — who holds it   (and where the document is kept)</t>
  </si>
  <si>
    <t xml:space="preserve">Date the power of attorney was last reviewed</t>
  </si>
  <si>
    <t xml:space="preserve">Who can operate my bank accounts   (mandate holder, or joint 'either or survivor')</t>
  </si>
  <si>
    <t xml:space="preserve">Who should manage day-to-day money   (bills, EMIs, school fees, household)</t>
  </si>
  <si>
    <t xml:space="preserve">Who should make medical decisions</t>
  </si>
  <si>
    <t xml:space="preserve">Payments that must keep running   (insurance premiums, loan EMIs, school fees)</t>
  </si>
  <si>
    <t xml:space="preserve">Income that will stop, and when   (salary, consulting, rent)</t>
  </si>
  <si>
    <t xml:space="preserve">A power of attorney generally ceases to be effective on death, and a will has no force while I am alive. They cover two different situations and most people need both. A lawyer should draft or review each of them.</t>
  </si>
  <si>
    <t xml:space="preserve">IDENTITY &amp; STATUTORY NUMBERS</t>
  </si>
  <si>
    <t xml:space="preserve">PAN — number and where the card is kept</t>
  </si>
  <si>
    <t xml:space="preserve">Aadhaar — where it is kept</t>
  </si>
  <si>
    <t xml:space="preserve">Passport — where it is kept</t>
  </si>
  <si>
    <t xml:space="preserve">EPF UAN number   (records at epfindia.gov.in or the employer)</t>
  </si>
  <si>
    <t xml:space="preserve">NPS PRAN number   (records at the CRA — NSDL or KFintech)</t>
  </si>
  <si>
    <t xml:space="preserve">Demat client IDs and depository   (NSDL or CDSL)</t>
  </si>
  <si>
    <t xml:space="preserve">Property deeds — where they are kept</t>
  </si>
  <si>
    <t xml:space="preserve">HOW TO FIND EVERYTHING I MAY HAVE FORGOTTEN</t>
  </si>
  <si>
    <t xml:space="preserve">Mutual funds</t>
  </si>
  <si>
    <t xml:space="preserve">Request a Consolidated Account Statement from CAMS or KFintech using my PAN. It lists every folio across every fund house.</t>
  </si>
  <si>
    <t xml:space="preserve">Shares and dividends</t>
  </si>
  <si>
    <t xml:space="preserve">Check the depository (NSDL or CDSL) against my PAN. Unclaimed dividends and shares move to the IEPF and can be claimed back.</t>
  </si>
  <si>
    <t xml:space="preserve">Bank deposits</t>
  </si>
  <si>
    <t xml:space="preserve">Dormant accounts move to the RBI's depositor education fund. The RBI's UDGAM portal searches unclaimed deposits across banks.</t>
  </si>
  <si>
    <t xml:space="preserve">Insurance policies</t>
  </si>
  <si>
    <t xml:space="preserve">Each insurer can be asked directly; the IRDAI also maintains a route for tracing unclaimed policy amounts.</t>
  </si>
  <si>
    <t xml:space="preserve">EPF</t>
  </si>
  <si>
    <t xml:space="preserve">Use the UAN at the EPFO portal, or approach my last employer.</t>
  </si>
  <si>
    <t xml:space="preserve">FIRST WEEK — WHAT TO DO IF I HAVE DIED</t>
  </si>
  <si>
    <t xml:space="preserve">Step 1</t>
  </si>
  <si>
    <t xml:space="preserve">Obtain at least ten certified copies of the death certificate. Almost every institution demands an original, and getting more later is slow.</t>
  </si>
  <si>
    <t xml:space="preserve">Step 2</t>
  </si>
  <si>
    <t xml:space="preserve">Keep the mobile number and email active. Do not surrender the SIM. Everything else on this list depends on it.</t>
  </si>
  <si>
    <t xml:space="preserve">Step 3</t>
  </si>
  <si>
    <t xml:space="preserve">Do not close any bank account immediately. Standing instructions and pending credits still need somewhere to land.</t>
  </si>
  <si>
    <t xml:space="preserve">Step 4</t>
  </si>
  <si>
    <t xml:space="preserve">Notify the employer — there may be gratuity, group insurance, and unpaid dues that nobody will volunteer.</t>
  </si>
  <si>
    <t xml:space="preserve">Step 5</t>
  </si>
  <si>
    <t xml:space="preserve">Contact each life insurer. Claims have time expectations, and delay invites questions.</t>
  </si>
  <si>
    <t xml:space="preserve">Step 6</t>
  </si>
  <si>
    <t xml:space="preserve">Request the CAMS or KFintech consolidated statement using the PAN, so no mutual fund folio is missed.</t>
  </si>
  <si>
    <t xml:space="preserve">Step 7</t>
  </si>
  <si>
    <t xml:space="preserve">Contact the CA before filing anything. A final income tax return is still required.</t>
  </si>
  <si>
    <t xml:space="preserve">Step 8</t>
  </si>
  <si>
    <t xml:space="preserve">Keep every loan EMI running until the lender confirms in writing how the debt will be settled. A default damages the estate.</t>
  </si>
  <si>
    <t xml:space="preserve">Step 9</t>
  </si>
  <si>
    <t xml:space="preserve">Cancel the recurring payments listed in the Liabilities &amp; Recurring tab, but only after checking nothing essential depends on them.</t>
  </si>
  <si>
    <t xml:space="preserve">Step 10</t>
  </si>
  <si>
    <t xml:space="preserve">Do not distribute or sell anything until the will has been read and the lawyer has confirmed the position.</t>
  </si>
  <si>
    <t xml:space="preserve">ANYTHING ELSE YOU SHOULD KNOW  —  wishes, instructions, anything that would not be obvious to someone going through my papers</t>
  </si>
  <si>
    <t xml:space="preserve">This page records your own arrangements. It is not a will and has no legal force. Nothing here is legal, tax or financial advice, and the tracing routes described above may change. Have a qualified lawyer draft or review your will, and confirm nomination and claim procedures with each institution directly.</t>
  </si>
</sst>
</file>

<file path=xl/styles.xml><?xml version="1.0" encoding="utf-8"?>
<styleSheet xmlns="http://schemas.openxmlformats.org/spreadsheetml/2006/main">
  <numFmts count="6">
    <numFmt numFmtId="164" formatCode="General"/>
    <numFmt numFmtId="165" formatCode="[&gt;=10000000]\₹##\,##\,##\,##0;[&gt;=100000]\₹##\,##\,##0;\₹##,##0;\—"/>
    <numFmt numFmtId="166" formatCode="dd\-mmm\-yyyy"/>
    <numFmt numFmtId="167" formatCode="#,##0"/>
    <numFmt numFmtId="168" formatCode="0"/>
    <numFmt numFmtId="169" formatCode="0.0"/>
  </numFmts>
  <fonts count="19">
    <font>
      <sz val="11"/>
      <color theme="1"/>
      <name val="Calibri"/>
      <family val="2"/>
      <charset val="1"/>
    </font>
    <font>
      <sz val="10"/>
      <name val="Arial"/>
      <family val="0"/>
    </font>
    <font>
      <sz val="10"/>
      <name val="Arial"/>
      <family val="0"/>
    </font>
    <font>
      <sz val="10"/>
      <name val="Arial"/>
      <family val="0"/>
    </font>
    <font>
      <b val="true"/>
      <sz val="16"/>
      <color rgb="FF1F3864"/>
      <name val="Arial"/>
      <family val="0"/>
      <charset val="1"/>
    </font>
    <font>
      <b val="true"/>
      <sz val="10"/>
      <color rgb="FFFFFFFF"/>
      <name val="Arial"/>
      <family val="0"/>
      <charset val="1"/>
    </font>
    <font>
      <i val="true"/>
      <sz val="10"/>
      <color rgb="FF595959"/>
      <name val="Arial"/>
      <family val="0"/>
      <charset val="1"/>
    </font>
    <font>
      <b val="true"/>
      <sz val="26"/>
      <color rgb="FF1F3864"/>
      <name val="Arial"/>
      <family val="0"/>
      <charset val="1"/>
    </font>
    <font>
      <i val="true"/>
      <sz val="9"/>
      <color rgb="FF808080"/>
      <name val="Arial"/>
      <family val="0"/>
      <charset val="1"/>
    </font>
    <font>
      <b val="true"/>
      <sz val="12"/>
      <color rgb="FF1F3864"/>
      <name val="Arial"/>
      <family val="0"/>
      <charset val="1"/>
    </font>
    <font>
      <b val="true"/>
      <sz val="11"/>
      <color rgb="FF1F3864"/>
      <name val="Arial"/>
      <family val="0"/>
      <charset val="1"/>
    </font>
    <font>
      <b val="true"/>
      <sz val="9"/>
      <color rgb="FFFFFFFF"/>
      <name val="Arial"/>
      <family val="0"/>
      <charset val="1"/>
    </font>
    <font>
      <b val="true"/>
      <sz val="13"/>
      <color rgb="FF1F3864"/>
      <name val="Arial"/>
      <family val="0"/>
      <charset val="1"/>
    </font>
    <font>
      <sz val="9"/>
      <color rgb="FFC00000"/>
      <name val="Arial"/>
      <family val="0"/>
      <charset val="1"/>
    </font>
    <font>
      <sz val="10"/>
      <name val="Arial"/>
      <family val="0"/>
      <charset val="1"/>
    </font>
    <font>
      <b val="true"/>
      <sz val="10"/>
      <color rgb="FFC00000"/>
      <name val="Arial"/>
      <family val="0"/>
      <charset val="1"/>
    </font>
    <font>
      <sz val="10"/>
      <color rgb="FF0000FF"/>
      <name val="Arial"/>
      <family val="0"/>
      <charset val="1"/>
    </font>
    <font>
      <b val="true"/>
      <sz val="10"/>
      <name val="Arial"/>
      <family val="0"/>
      <charset val="1"/>
    </font>
    <font>
      <b val="true"/>
      <sz val="22"/>
      <color rgb="FF1F3864"/>
      <name val="Arial"/>
      <family val="0"/>
      <charset val="1"/>
    </font>
  </fonts>
  <fills count="9">
    <fill>
      <patternFill patternType="none"/>
    </fill>
    <fill>
      <patternFill patternType="gray125"/>
    </fill>
    <fill>
      <patternFill patternType="solid">
        <fgColor rgb="FF1F3864"/>
        <bgColor rgb="FF333333"/>
      </patternFill>
    </fill>
    <fill>
      <patternFill patternType="solid">
        <fgColor rgb="FFE2EFDA"/>
        <bgColor rgb="FFF2F2F2"/>
      </patternFill>
    </fill>
    <fill>
      <patternFill patternType="solid">
        <fgColor rgb="FFFCE4E4"/>
        <bgColor rgb="FFF2F2F2"/>
      </patternFill>
    </fill>
    <fill>
      <patternFill patternType="solid">
        <fgColor rgb="FFF2F2F2"/>
        <bgColor rgb="FFE2EFDA"/>
      </patternFill>
    </fill>
    <fill>
      <patternFill patternType="solid">
        <fgColor rgb="FFFFF2CC"/>
        <bgColor rgb="FFFCE4E4"/>
      </patternFill>
    </fill>
    <fill>
      <patternFill patternType="solid">
        <fgColor rgb="FFC6E0B4"/>
        <bgColor rgb="FFE2EFDA"/>
      </patternFill>
    </fill>
    <fill>
      <patternFill patternType="solid">
        <fgColor rgb="FFD9E2F3"/>
        <bgColor rgb="FFE2EFDA"/>
      </patternFill>
    </fill>
  </fills>
  <borders count="3">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style="thin">
        <color rgb="FFBFBFBF"/>
      </left>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2" borderId="0" xfId="0" applyFont="true" applyBorder="fals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3" borderId="1"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3" borderId="1"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11" fillId="2" borderId="0" xfId="0" applyFont="true" applyBorder="false" applyAlignment="true" applyProtection="false">
      <alignment horizontal="center" vertical="center" textRotation="0" wrapText="false" indent="0" shrinkToFit="false"/>
      <protection locked="true" hidden="false"/>
    </xf>
    <xf numFmtId="164" fontId="12" fillId="0" borderId="0" xfId="0" applyFont="true" applyBorder="false" applyAlignment="true" applyProtection="false">
      <alignment horizontal="general" vertical="top" textRotation="0" wrapText="true" indent="0" shrinkToFit="false"/>
      <protection locked="true" hidden="false"/>
    </xf>
    <xf numFmtId="164" fontId="13" fillId="4" borderId="1"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center" vertical="center" textRotation="0" wrapText="true" indent="0" shrinkToFit="false"/>
      <protection locked="true" hidden="false"/>
    </xf>
    <xf numFmtId="165" fontId="4" fillId="3" borderId="1"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true" applyAlignment="true" applyProtection="false">
      <alignment horizontal="center" vertical="top" textRotation="0" wrapText="true" indent="0" shrinkToFit="false"/>
      <protection locked="true" hidden="false"/>
    </xf>
    <xf numFmtId="164" fontId="15" fillId="0" borderId="0" xfId="0" applyFont="true" applyBorder="false" applyAlignment="true" applyProtection="false">
      <alignment horizontal="general" vertical="top" textRotation="0" wrapText="true" indent="0" shrinkToFit="false"/>
      <protection locked="true" hidden="false"/>
    </xf>
    <xf numFmtId="164" fontId="14" fillId="5" borderId="0" xfId="0" applyFont="true" applyBorder="false" applyAlignment="true" applyProtection="false">
      <alignment horizontal="general" vertical="center" textRotation="0" wrapText="true" indent="0" shrinkToFit="false"/>
      <protection locked="true" hidden="false"/>
    </xf>
    <xf numFmtId="164" fontId="14" fillId="5"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true" applyAlignment="true" applyProtection="false">
      <alignment horizontal="general" vertical="center" textRotation="0" wrapText="false" indent="1"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6" fillId="6" borderId="2" xfId="0" applyFont="true" applyBorder="true" applyAlignment="true" applyProtection="false">
      <alignment horizontal="general" vertical="center" textRotation="0" wrapText="false" indent="1" shrinkToFit="false"/>
      <protection locked="true" hidden="false"/>
    </xf>
    <xf numFmtId="164" fontId="15" fillId="0" borderId="0" xfId="0" applyFont="true" applyBorder="true" applyAlignment="true" applyProtection="false">
      <alignment horizontal="general" vertical="center" textRotation="0" wrapText="tru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16" fillId="6" borderId="1" xfId="0" applyFont="true" applyBorder="true" applyAlignment="true" applyProtection="false">
      <alignment horizontal="general" vertical="center" textRotation="0" wrapText="false" indent="0" shrinkToFit="false"/>
      <protection locked="true" hidden="false"/>
    </xf>
    <xf numFmtId="164" fontId="16" fillId="6" borderId="1" xfId="0" applyFont="true" applyBorder="true" applyAlignment="true" applyProtection="false">
      <alignment horizontal="general" vertical="center" textRotation="0" wrapText="true" indent="0" shrinkToFit="false"/>
      <protection locked="true" hidden="false"/>
    </xf>
    <xf numFmtId="165" fontId="16" fillId="6" borderId="1" xfId="0" applyFont="true" applyBorder="true" applyAlignment="true" applyProtection="false">
      <alignment horizontal="general" vertical="center" textRotation="0" wrapText="false" indent="0" shrinkToFit="false"/>
      <protection locked="true" hidden="false"/>
    </xf>
    <xf numFmtId="166" fontId="16" fillId="6" borderId="1" xfId="0" applyFont="true" applyBorder="true" applyAlignment="true" applyProtection="false">
      <alignment horizontal="general" vertical="center" textRotation="0" wrapText="false" indent="0" shrinkToFit="false"/>
      <protection locked="true" hidden="false"/>
    </xf>
    <xf numFmtId="164" fontId="17" fillId="3" borderId="1" xfId="0" applyFont="true" applyBorder="true" applyAlignment="true" applyProtection="false">
      <alignment horizontal="center" vertical="center" textRotation="0" wrapText="false" indent="0" shrinkToFit="false"/>
      <protection locked="true" hidden="false"/>
    </xf>
    <xf numFmtId="167" fontId="16" fillId="6" borderId="1" xfId="0" applyFont="true" applyBorder="true" applyAlignment="true" applyProtection="false">
      <alignment horizontal="general" vertical="center"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5" fontId="17" fillId="0" borderId="1" xfId="0" applyFont="true" applyBorder="true" applyAlignment="true" applyProtection="false">
      <alignment horizontal="right"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15" fillId="0" borderId="0" xfId="0" applyFont="true" applyBorder="true" applyAlignment="true" applyProtection="false">
      <alignment horizontal="general" vertical="top" textRotation="0" wrapText="true" indent="0" shrinkToFit="false"/>
      <protection locked="true" hidden="false"/>
    </xf>
    <xf numFmtId="167" fontId="12" fillId="3" borderId="1"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top" textRotation="0" wrapText="false" indent="0" shrinkToFit="false"/>
      <protection locked="true" hidden="false"/>
    </xf>
    <xf numFmtId="164" fontId="14" fillId="0" borderId="0" xfId="0" applyFont="true" applyBorder="true" applyAlignment="true" applyProtection="false">
      <alignment horizontal="general" vertical="top" textRotation="0" wrapText="true" indent="0" shrinkToFit="false"/>
      <protection locked="true" hidden="false"/>
    </xf>
    <xf numFmtId="166" fontId="12" fillId="3" borderId="1" xfId="0" applyFont="true" applyBorder="true" applyAlignment="true" applyProtection="false">
      <alignment horizontal="center" vertical="center" textRotation="0" wrapText="false" indent="0" shrinkToFit="false"/>
      <protection locked="true" hidden="false"/>
    </xf>
    <xf numFmtId="164" fontId="12" fillId="3" borderId="1"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true" applyAlignment="true" applyProtection="false">
      <alignment horizontal="general" vertical="center" textRotation="0" wrapText="true" indent="0" shrinkToFit="false"/>
      <protection locked="true" hidden="false"/>
    </xf>
    <xf numFmtId="168" fontId="16" fillId="6" borderId="1" xfId="0" applyFont="true" applyBorder="true" applyAlignment="true" applyProtection="false">
      <alignment horizontal="center" vertical="center" textRotation="0" wrapText="false" indent="0" shrinkToFit="false"/>
      <protection locked="true" hidden="false"/>
    </xf>
    <xf numFmtId="166" fontId="16" fillId="6" borderId="1" xfId="0" applyFont="true" applyBorder="true" applyAlignment="true" applyProtection="false">
      <alignment horizontal="center" vertical="center" textRotation="0" wrapText="false" indent="0" shrinkToFit="false"/>
      <protection locked="true" hidden="false"/>
    </xf>
    <xf numFmtId="164" fontId="16" fillId="6" borderId="1" xfId="0" applyFont="true" applyBorder="true" applyAlignment="true" applyProtection="false">
      <alignment horizontal="center" vertical="center" textRotation="0" wrapText="false" indent="0" shrinkToFit="false"/>
      <protection locked="true" hidden="false"/>
    </xf>
    <xf numFmtId="164" fontId="16" fillId="6" borderId="1"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true" applyAlignment="true" applyProtection="false">
      <alignment horizontal="general" vertical="top" textRotation="0" wrapText="false" indent="0" shrinkToFit="false"/>
      <protection locked="true" hidden="false"/>
    </xf>
    <xf numFmtId="164" fontId="17" fillId="0" borderId="0" xfId="0" applyFont="true" applyBorder="false" applyAlignment="true" applyProtection="false">
      <alignment horizontal="center" vertical="bottom" textRotation="0" wrapText="false" indent="0" shrinkToFit="false"/>
      <protection locked="true" hidden="false"/>
    </xf>
    <xf numFmtId="164" fontId="14" fillId="0" borderId="0" xfId="0" applyFont="true" applyBorder="false" applyAlignment="true" applyProtection="false">
      <alignment horizontal="center" vertical="bottom" textRotation="0" wrapText="false" indent="0" shrinkToFit="false"/>
      <protection locked="true" hidden="false"/>
    </xf>
    <xf numFmtId="169" fontId="14" fillId="3" borderId="1" xfId="0" applyFont="true" applyBorder="true" applyAlignment="true" applyProtection="false">
      <alignment horizontal="center" vertical="bottom" textRotation="0" wrapText="false" indent="0" shrinkToFit="false"/>
      <protection locked="true" hidden="false"/>
    </xf>
    <xf numFmtId="168" fontId="18" fillId="3" borderId="1" xfId="0" applyFont="true" applyBorder="true" applyAlignment="true" applyProtection="false">
      <alignment horizontal="center" vertical="center" textRotation="0" wrapText="false" indent="0" shrinkToFit="false"/>
      <protection locked="true" hidden="false"/>
    </xf>
    <xf numFmtId="164" fontId="17" fillId="0" borderId="0" xfId="0" applyFont="true" applyBorder="false" applyAlignment="true" applyProtection="false">
      <alignment horizontal="center" vertical="center" textRotation="0" wrapText="false" indent="0" shrinkToFit="false"/>
      <protection locked="true" hidden="false"/>
    </xf>
    <xf numFmtId="165" fontId="14" fillId="3" borderId="2" xfId="0" applyFont="true" applyBorder="true" applyAlignment="true" applyProtection="false">
      <alignment horizontal="right" vertical="center" textRotation="0" wrapText="false" indent="1" shrinkToFit="false"/>
      <protection locked="true" hidden="false"/>
    </xf>
    <xf numFmtId="165" fontId="12" fillId="7" borderId="2" xfId="0" applyFont="true" applyBorder="true" applyAlignment="true" applyProtection="false">
      <alignment horizontal="right" vertical="center" textRotation="0" wrapText="false" indent="1" shrinkToFit="false"/>
      <protection locked="true" hidden="false"/>
    </xf>
    <xf numFmtId="165" fontId="12" fillId="4" borderId="1" xfId="0" applyFont="true" applyBorder="true" applyAlignment="true" applyProtection="false">
      <alignment horizontal="center" vertical="center" textRotation="0" wrapText="false" indent="0" shrinkToFit="false"/>
      <protection locked="true" hidden="false"/>
    </xf>
    <xf numFmtId="164" fontId="14" fillId="0" borderId="1" xfId="0" applyFont="true" applyBorder="true" applyAlignment="true" applyProtection="false">
      <alignment horizontal="general" vertical="center" textRotation="0" wrapText="false" indent="0" shrinkToFit="false"/>
      <protection locked="true" hidden="false"/>
    </xf>
    <xf numFmtId="165" fontId="14" fillId="0" borderId="1" xfId="0" applyFont="true" applyBorder="true" applyAlignment="true" applyProtection="false">
      <alignment horizontal="right" vertical="center" textRotation="0" wrapText="false" indent="0" shrinkToFit="false"/>
      <protection locked="true" hidden="false"/>
    </xf>
    <xf numFmtId="166" fontId="14" fillId="0" borderId="1" xfId="0" applyFont="true" applyBorder="true" applyAlignment="true" applyProtection="false">
      <alignment horizontal="center" vertical="center" textRotation="0" wrapText="false" indent="0" shrinkToFit="false"/>
      <protection locked="true" hidden="false"/>
    </xf>
    <xf numFmtId="164" fontId="17" fillId="0" borderId="1" xfId="0" applyFont="true" applyBorder="true" applyAlignment="true" applyProtection="false">
      <alignment horizontal="center" vertical="center" textRotation="0" wrapText="false" indent="0" shrinkToFit="false"/>
      <protection locked="true" hidden="false"/>
    </xf>
    <xf numFmtId="164" fontId="17" fillId="8" borderId="1" xfId="0" applyFont="true" applyBorder="true" applyAlignment="true" applyProtection="false">
      <alignment horizontal="center" vertical="center" textRotation="0" wrapText="false" indent="0" shrinkToFit="false"/>
      <protection locked="true" hidden="false"/>
    </xf>
    <xf numFmtId="164" fontId="14" fillId="0" borderId="1" xfId="0" applyFont="true" applyBorder="true" applyAlignment="true" applyProtection="false">
      <alignment horizontal="general" vertical="center" textRotation="0" wrapText="true" indent="0" shrinkToFit="false"/>
      <protection locked="true" hidden="false"/>
    </xf>
    <xf numFmtId="164" fontId="14" fillId="0" borderId="0" xfId="0" applyFont="true" applyBorder="fals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Arial"/>
        <charset val="1"/>
        <family val="0"/>
        <b val="1"/>
        <color rgb="FFC00000"/>
        <sz val="22"/>
      </font>
      <fill>
        <patternFill>
          <bgColor rgb="FFFCE4E4"/>
        </patternFill>
      </fill>
    </dxf>
    <dxf>
      <fill>
        <patternFill>
          <bgColor rgb="FFC6E0B4"/>
        </patternFill>
      </fill>
    </dxf>
  </dxfs>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F2F2F2"/>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6E0B4"/>
      <rgbColor rgb="FFE2EFDA"/>
      <rgbColor rgb="FFFFFF99"/>
      <rgbColor rgb="FF99CCFF"/>
      <rgbColor rgb="FFFF99CC"/>
      <rgbColor rgb="FFCC99FF"/>
      <rgbColor rgb="FFFCE4E4"/>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4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78"/>
    <col collapsed="false" customWidth="true" hidden="false" outlineLevel="0" max="3" min="3" style="0" width="3"/>
    <col collapsed="false" customWidth="true" hidden="false" outlineLevel="0" max="4" min="4" style="0" width="34"/>
  </cols>
  <sheetData>
    <row r="2" customFormat="false" ht="19.5" hidden="false" customHeight="true" outlineLevel="0" collapsed="false">
      <c r="B2" s="1" t="s">
        <v>0</v>
      </c>
      <c r="D2" s="2" t="s">
        <v>1</v>
      </c>
    </row>
    <row r="3" customFormat="false" ht="42" hidden="false" customHeight="true" outlineLevel="0" collapsed="false">
      <c r="B3" s="3" t="s">
        <v>2</v>
      </c>
      <c r="D3" s="4" t="str">
        <f aca="false">'Nominee Check'!C17&amp;" / 100"</f>
        <v>60 / 100</v>
      </c>
    </row>
    <row r="4" customFormat="false" ht="21.75" hidden="false" customHeight="true" outlineLevel="0" collapsed="false">
      <c r="B4" s="5" t="s">
        <v>3</v>
      </c>
      <c r="D4" s="6" t="str">
        <f aca="false">'Nominee Check'!C18</f>
        <v>Significant gaps</v>
      </c>
    </row>
    <row r="5" customFormat="false" ht="15" hidden="false" customHeight="false" outlineLevel="0" collapsed="false">
      <c r="B5" s="7" t="s">
        <v>4</v>
      </c>
      <c r="D5" s="8" t="s">
        <v>5</v>
      </c>
    </row>
    <row r="6" customFormat="false" ht="55.5" hidden="false" customHeight="true" outlineLevel="0" collapsed="false">
      <c r="B6" s="9" t="s">
        <v>6</v>
      </c>
      <c r="D6" s="10" t="str">
        <f aca="false">IF('For My Family'!$C$26="","Record where your will is kept — the score is capped at 60 until you do.",IF('Nominee Check'!C25&gt;0,"Register a nominee on every asset that has none.",IF('Nominee Check'!C24&gt;0,"Resolve the assets where nominee and intended heir differ.",IF('Nominee Check'!C27&gt;0,"Write down who you intend to inherit each asset.",IF('Nominee Check'!C28&gt;0,"Update the values that are more than a year old.","Nothing outstanding. Review again in twelve months.")))))</f>
        <v>Record where your will is kept — the score is capped at 60 until you do.</v>
      </c>
    </row>
    <row r="7" customFormat="false" ht="24" hidden="false" customHeight="true" outlineLevel="0" collapsed="false">
      <c r="B7" s="11" t="s">
        <v>7</v>
      </c>
      <c r="D7" s="12" t="s">
        <v>8</v>
      </c>
    </row>
    <row r="8" customFormat="false" ht="55.5" hidden="false" customHeight="true" outlineLevel="0" collapsed="false">
      <c r="B8" s="11" t="s">
        <v>9</v>
      </c>
    </row>
    <row r="9" customFormat="false" ht="15" hidden="false" customHeight="false" outlineLevel="0" collapsed="false">
      <c r="D9" s="8" t="s">
        <v>10</v>
      </c>
    </row>
    <row r="10" customFormat="false" ht="25.5" hidden="false" customHeight="true" outlineLevel="0" collapsed="false">
      <c r="B10" s="7" t="s">
        <v>11</v>
      </c>
      <c r="D10" s="13" t="n">
        <f aca="false">'Nominee Check'!C29</f>
        <v>3810000</v>
      </c>
    </row>
    <row r="11" customFormat="false" ht="55.5" hidden="false" customHeight="true" outlineLevel="0" collapsed="false">
      <c r="B11" s="11" t="s">
        <v>12</v>
      </c>
    </row>
    <row r="12" customFormat="false" ht="42" hidden="false" customHeight="true" outlineLevel="0" collapsed="false">
      <c r="B12" s="11" t="s">
        <v>13</v>
      </c>
      <c r="D12" s="14" t="s">
        <v>14</v>
      </c>
    </row>
    <row r="13" customFormat="false" ht="15" hidden="false" customHeight="false" outlineLevel="0" collapsed="false">
      <c r="D13" s="14"/>
    </row>
    <row r="14" customFormat="false" ht="15" hidden="false" customHeight="false" outlineLevel="0" collapsed="false">
      <c r="B14" s="7" t="s">
        <v>15</v>
      </c>
    </row>
    <row r="15" customFormat="false" ht="55.5" hidden="false" customHeight="true" outlineLevel="0" collapsed="false">
      <c r="B15" s="11" t="s">
        <v>16</v>
      </c>
    </row>
    <row r="16" customFormat="false" ht="27.75" hidden="false" customHeight="true" outlineLevel="0" collapsed="false">
      <c r="B16" s="15" t="s">
        <v>17</v>
      </c>
    </row>
    <row r="18" customFormat="false" ht="15" hidden="false" customHeight="false" outlineLevel="0" collapsed="false">
      <c r="B18" s="7" t="s">
        <v>18</v>
      </c>
    </row>
    <row r="19" customFormat="false" ht="42" hidden="false" customHeight="true" outlineLevel="0" collapsed="false">
      <c r="B19" s="11" t="s">
        <v>19</v>
      </c>
    </row>
    <row r="20" customFormat="false" ht="27.75" hidden="false" customHeight="true" outlineLevel="0" collapsed="false">
      <c r="B20" s="11" t="s">
        <v>20</v>
      </c>
    </row>
    <row r="21" customFormat="false" ht="23.85" hidden="false" customHeight="false" outlineLevel="0" collapsed="false">
      <c r="B21" s="11" t="s">
        <v>21</v>
      </c>
    </row>
    <row r="22" customFormat="false" ht="15" hidden="false" customHeight="false" outlineLevel="0" collapsed="false">
      <c r="B22" s="11" t="s">
        <v>22</v>
      </c>
    </row>
    <row r="23" customFormat="false" ht="23.85" hidden="false" customHeight="false" outlineLevel="0" collapsed="false">
      <c r="B23" s="11" t="s">
        <v>23</v>
      </c>
    </row>
    <row r="24" customFormat="false" ht="27.75" hidden="false" customHeight="true" outlineLevel="0" collapsed="false">
      <c r="B24" s="11" t="s">
        <v>24</v>
      </c>
    </row>
    <row r="26" customFormat="false" ht="15" hidden="false" customHeight="false" outlineLevel="0" collapsed="false">
      <c r="B26" s="7" t="s">
        <v>25</v>
      </c>
    </row>
    <row r="27" customFormat="false" ht="55.5" hidden="false" customHeight="true" outlineLevel="0" collapsed="false">
      <c r="B27" s="11" t="s">
        <v>26</v>
      </c>
    </row>
    <row r="29" customFormat="false" ht="15" hidden="false" customHeight="false" outlineLevel="0" collapsed="false">
      <c r="B29" s="7" t="s">
        <v>27</v>
      </c>
    </row>
    <row r="30" customFormat="false" ht="27.75" hidden="false" customHeight="true" outlineLevel="0" collapsed="false">
      <c r="B30" s="15" t="s">
        <v>28</v>
      </c>
    </row>
    <row r="31" customFormat="false" ht="55.5" hidden="false" customHeight="true" outlineLevel="0" collapsed="false">
      <c r="B31" s="11" t="s">
        <v>29</v>
      </c>
    </row>
    <row r="32" customFormat="false" ht="42" hidden="false" customHeight="true" outlineLevel="0" collapsed="false">
      <c r="B32" s="11" t="s">
        <v>30</v>
      </c>
    </row>
    <row r="34" customFormat="false" ht="15" hidden="false" customHeight="false" outlineLevel="0" collapsed="false">
      <c r="B34" s="7" t="s">
        <v>31</v>
      </c>
    </row>
    <row r="35" customFormat="false" ht="21.75" hidden="false" customHeight="true" outlineLevel="0" collapsed="false">
      <c r="B35" s="16" t="s">
        <v>32</v>
      </c>
    </row>
    <row r="37" customFormat="false" ht="15" hidden="false" customHeight="false" outlineLevel="0" collapsed="false">
      <c r="B37" s="7" t="s">
        <v>33</v>
      </c>
    </row>
    <row r="38" customFormat="false" ht="69.75" hidden="false" customHeight="true" outlineLevel="0" collapsed="false">
      <c r="B38" s="17" t="s">
        <v>34</v>
      </c>
    </row>
    <row r="40" customFormat="false" ht="15" hidden="false" customHeight="false" outlineLevel="0" collapsed="false">
      <c r="B40" s="5" t="s">
        <v>35</v>
      </c>
    </row>
  </sheetData>
  <mergeCells count="1">
    <mergeCell ref="D12:D1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S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12" topLeftCell="C13" activePane="bottomRight" state="frozen"/>
      <selection pane="topLeft" activeCell="A1" activeCellId="0" sqref="A1"/>
      <selection pane="topRight" activeCell="C1" activeCellId="0" sqref="C1"/>
      <selection pane="bottomLeft" activeCell="A13" activeCellId="0" sqref="A13"/>
      <selection pane="bottomRight" activeCell="A1" activeCellId="0" sqref="A1"/>
    </sheetView>
  </sheetViews>
  <sheetFormatPr defaultColWidth="8.6796875" defaultRowHeight="15" zeroHeight="false" outlineLevelRow="0" outlineLevelCol="0"/>
  <cols>
    <col collapsed="false" customWidth="true" hidden="false" outlineLevel="0" max="2" min="2" style="0" width="17"/>
    <col collapsed="false" customWidth="true" hidden="false" outlineLevel="0" max="3" min="3" style="0" width="26"/>
    <col collapsed="false" customWidth="true" hidden="false" outlineLevel="0" max="5" min="4" style="0" width="24"/>
    <col collapsed="false" customWidth="true" hidden="false" outlineLevel="0" max="7" min="6" style="0" width="16"/>
    <col collapsed="false" customWidth="true" hidden="false" outlineLevel="0" max="10" min="8" style="0" width="15"/>
    <col collapsed="false" customWidth="true" hidden="false" outlineLevel="0" max="11" min="11" style="0" width="18"/>
    <col collapsed="false" customWidth="true" hidden="false" outlineLevel="0" max="12" min="12" style="0" width="16"/>
    <col collapsed="false" customWidth="true" hidden="false" outlineLevel="0" max="13" min="13" style="0" width="14"/>
    <col collapsed="false" customWidth="true" hidden="false" outlineLevel="0" max="14" min="14" style="0" width="20"/>
    <col collapsed="false" customWidth="true" hidden="false" outlineLevel="0" max="15" min="15" style="0" width="13"/>
    <col collapsed="false" customWidth="true" hidden="false" outlineLevel="0" max="16" min="16" style="0" width="26"/>
    <col collapsed="false" customWidth="true" hidden="false" outlineLevel="0" max="17" min="17" style="0" width="18"/>
    <col collapsed="false" customWidth="true" hidden="false" outlineLevel="0" max="18" min="18" style="0" width="20"/>
    <col collapsed="false" customWidth="true" hidden="false" outlineLevel="0" max="19" min="19" style="0" width="30"/>
  </cols>
  <sheetData>
    <row r="2" customFormat="false" ht="19.7" hidden="false" customHeight="false" outlineLevel="0" collapsed="false">
      <c r="B2" s="18" t="s">
        <v>36</v>
      </c>
    </row>
    <row r="3" customFormat="false" ht="15" hidden="false" customHeight="false" outlineLevel="0" collapsed="false">
      <c r="B3" s="19" t="s">
        <v>37</v>
      </c>
    </row>
    <row r="5" customFormat="false" ht="19.5" hidden="false" customHeight="true" outlineLevel="0" collapsed="false">
      <c r="B5" s="20" t="s">
        <v>38</v>
      </c>
      <c r="C5" s="20"/>
      <c r="D5" s="20"/>
    </row>
    <row r="6" customFormat="false" ht="15" hidden="false" customHeight="false" outlineLevel="0" collapsed="false">
      <c r="B6" s="21" t="s">
        <v>39</v>
      </c>
      <c r="C6" s="22" t="s">
        <v>40</v>
      </c>
      <c r="D6" s="22"/>
    </row>
    <row r="7" customFormat="false" ht="15" hidden="false" customHeight="false" outlineLevel="0" collapsed="false">
      <c r="B7" s="21" t="s">
        <v>41</v>
      </c>
      <c r="C7" s="22" t="s">
        <v>42</v>
      </c>
      <c r="D7" s="22"/>
    </row>
    <row r="8" customFormat="false" ht="15" hidden="false" customHeight="false" outlineLevel="0" collapsed="false">
      <c r="B8" s="21" t="s">
        <v>43</v>
      </c>
      <c r="C8" s="22" t="s">
        <v>44</v>
      </c>
      <c r="D8" s="22"/>
    </row>
    <row r="9" customFormat="false" ht="15" hidden="false" customHeight="false" outlineLevel="0" collapsed="false">
      <c r="B9" s="21" t="s">
        <v>45</v>
      </c>
      <c r="C9" s="22" t="s">
        <v>46</v>
      </c>
      <c r="D9" s="22"/>
    </row>
    <row r="10" customFormat="false" ht="25.5" hidden="false" customHeight="true" outlineLevel="0" collapsed="false">
      <c r="B10" s="23" t="s">
        <v>47</v>
      </c>
      <c r="C10" s="23"/>
      <c r="D10" s="23"/>
      <c r="E10" s="23"/>
      <c r="F10" s="23"/>
      <c r="G10" s="23"/>
      <c r="H10" s="23"/>
      <c r="I10" s="23"/>
      <c r="J10" s="23"/>
    </row>
    <row r="12" customFormat="false" ht="48" hidden="false" customHeight="true" outlineLevel="0" collapsed="false">
      <c r="B12" s="24" t="s">
        <v>48</v>
      </c>
      <c r="C12" s="24" t="s">
        <v>49</v>
      </c>
      <c r="D12" s="24" t="s">
        <v>50</v>
      </c>
      <c r="E12" s="24" t="s">
        <v>51</v>
      </c>
      <c r="F12" s="24" t="s">
        <v>52</v>
      </c>
      <c r="G12" s="24" t="s">
        <v>53</v>
      </c>
      <c r="H12" s="24" t="s">
        <v>54</v>
      </c>
      <c r="I12" s="24" t="s">
        <v>55</v>
      </c>
      <c r="J12" s="24" t="s">
        <v>56</v>
      </c>
      <c r="K12" s="24" t="s">
        <v>57</v>
      </c>
      <c r="L12" s="24" t="s">
        <v>58</v>
      </c>
      <c r="M12" s="24" t="s">
        <v>59</v>
      </c>
      <c r="N12" s="24" t="s">
        <v>60</v>
      </c>
      <c r="O12" s="24" t="s">
        <v>61</v>
      </c>
      <c r="P12" s="24" t="s">
        <v>62</v>
      </c>
      <c r="Q12" s="24" t="s">
        <v>63</v>
      </c>
      <c r="R12" s="24" t="s">
        <v>64</v>
      </c>
      <c r="S12" s="24" t="s">
        <v>65</v>
      </c>
    </row>
    <row r="13" customFormat="false" ht="23.85" hidden="false" customHeight="false" outlineLevel="0" collapsed="false">
      <c r="B13" s="25" t="s">
        <v>66</v>
      </c>
      <c r="C13" s="25" t="s">
        <v>67</v>
      </c>
      <c r="D13" s="25" t="s">
        <v>68</v>
      </c>
      <c r="E13" s="26"/>
      <c r="F13" s="25" t="s">
        <v>69</v>
      </c>
      <c r="G13" s="25" t="s">
        <v>70</v>
      </c>
      <c r="H13" s="27" t="n">
        <v>340000</v>
      </c>
      <c r="I13" s="28" t="n">
        <v>46222</v>
      </c>
      <c r="J13" s="29" t="str">
        <f aca="true">IF(I13="","",IF(TODAY()-I13&gt;365,"STALE - update",IF(TODAY()-I13&lt;31,"this month",TEXT(ROUND((TODAY()-I13)/30,0),"0")&amp;" months ago")))</f>
        <v>this month</v>
      </c>
      <c r="K13" s="25" t="s">
        <v>70</v>
      </c>
      <c r="L13" s="25" t="s">
        <v>70</v>
      </c>
      <c r="M13" s="30" t="n">
        <v>2019</v>
      </c>
      <c r="N13" s="25" t="s">
        <v>70</v>
      </c>
      <c r="O13" s="29" t="str">
        <f aca="true">IF(C13="","",IF(K13="","NO NOMINEE",IF(N13="","ADD HEIR",IF(UPPER(TRIM(K13))=UPPER(TRIM(N13)),IF(AND(M13&lt;&gt;"",YEAR(TODAY())-M13&gt;10),"OLD - REVIEW","OK"),"MISMATCH"))))</f>
        <v>OK</v>
      </c>
      <c r="P13" s="26" t="s">
        <v>71</v>
      </c>
      <c r="Q13" s="25" t="s">
        <v>70</v>
      </c>
      <c r="R13" s="27"/>
      <c r="S13" s="26" t="s">
        <v>72</v>
      </c>
    </row>
    <row r="14" customFormat="false" ht="23.85" hidden="false" customHeight="false" outlineLevel="0" collapsed="false">
      <c r="B14" s="25" t="s">
        <v>73</v>
      </c>
      <c r="C14" s="25" t="s">
        <v>74</v>
      </c>
      <c r="D14" s="25" t="s">
        <v>75</v>
      </c>
      <c r="E14" s="26" t="s">
        <v>76</v>
      </c>
      <c r="F14" s="25" t="s">
        <v>69</v>
      </c>
      <c r="G14" s="25"/>
      <c r="H14" s="27" t="n">
        <v>210000</v>
      </c>
      <c r="I14" s="28" t="n">
        <v>45822</v>
      </c>
      <c r="J14" s="29" t="str">
        <f aca="true">IF(I14="","",IF(TODAY()-I14&gt;365,"STALE - update",IF(TODAY()-I14&lt;31,"this month",TEXT(ROUND((TODAY()-I14)/30,0),"0")&amp;" months ago")))</f>
        <v>STALE - update</v>
      </c>
      <c r="K14" s="25" t="s">
        <v>77</v>
      </c>
      <c r="L14" s="25" t="s">
        <v>77</v>
      </c>
      <c r="M14" s="30" t="n">
        <v>2006</v>
      </c>
      <c r="N14" s="25" t="s">
        <v>70</v>
      </c>
      <c r="O14" s="29" t="str">
        <f aca="true">IF(C14="","",IF(K14="","NO NOMINEE",IF(N14="","ADD HEIR",IF(UPPER(TRIM(K14))=UPPER(TRIM(N14)),IF(AND(M14&lt;&gt;"",YEAR(TODAY())-M14&gt;10),"OLD - REVIEW","OK"),"MISMATCH"))))</f>
        <v>MISMATCH</v>
      </c>
      <c r="P14" s="26" t="s">
        <v>78</v>
      </c>
      <c r="Q14" s="25" t="s">
        <v>79</v>
      </c>
      <c r="R14" s="27" t="n">
        <v>1000000</v>
      </c>
      <c r="S14" s="26" t="s">
        <v>80</v>
      </c>
    </row>
    <row r="15" customFormat="false" ht="23.85" hidden="false" customHeight="false" outlineLevel="0" collapsed="false">
      <c r="B15" s="25" t="s">
        <v>81</v>
      </c>
      <c r="C15" s="25" t="s">
        <v>82</v>
      </c>
      <c r="D15" s="25" t="s">
        <v>83</v>
      </c>
      <c r="E15" s="26"/>
      <c r="F15" s="25" t="s">
        <v>69</v>
      </c>
      <c r="G15" s="25"/>
      <c r="H15" s="27" t="n">
        <v>620000</v>
      </c>
      <c r="I15" s="28" t="n">
        <v>46127</v>
      </c>
      <c r="J15" s="29" t="str">
        <f aca="true">IF(I15="","",IF(TODAY()-I15&gt;365,"STALE - update",IF(TODAY()-I15&lt;31,"this month",TEXT(ROUND((TODAY()-I15)/30,0),"0")&amp;" months ago")))</f>
        <v>3 months ago</v>
      </c>
      <c r="K15" s="25" t="s">
        <v>70</v>
      </c>
      <c r="L15" s="25" t="s">
        <v>70</v>
      </c>
      <c r="M15" s="30" t="n">
        <v>2022</v>
      </c>
      <c r="N15" s="25" t="s">
        <v>70</v>
      </c>
      <c r="O15" s="29" t="str">
        <f aca="true">IF(C15="","",IF(K15="","NO NOMINEE",IF(N15="","ADD HEIR",IF(UPPER(TRIM(K15))=UPPER(TRIM(N15)),IF(AND(M15&lt;&gt;"",YEAR(TODAY())-M15&gt;10),"OLD - REVIEW","OK"),"MISMATCH"))))</f>
        <v>OK</v>
      </c>
      <c r="P15" s="26" t="s">
        <v>84</v>
      </c>
      <c r="Q15" s="25" t="s">
        <v>70</v>
      </c>
      <c r="R15" s="27"/>
      <c r="S15" s="26" t="s">
        <v>85</v>
      </c>
    </row>
    <row r="16" customFormat="false" ht="15" hidden="false" customHeight="false" outlineLevel="0" collapsed="false">
      <c r="B16" s="25" t="s">
        <v>86</v>
      </c>
      <c r="C16" s="25" t="s">
        <v>87</v>
      </c>
      <c r="D16" s="25" t="s">
        <v>88</v>
      </c>
      <c r="E16" s="26"/>
      <c r="F16" s="25" t="s">
        <v>69</v>
      </c>
      <c r="G16" s="25"/>
      <c r="H16" s="27" t="n">
        <v>1850000</v>
      </c>
      <c r="I16" s="28" t="n">
        <v>46127</v>
      </c>
      <c r="J16" s="29" t="str">
        <f aca="true">IF(I16="","",IF(TODAY()-I16&gt;365,"STALE - update",IF(TODAY()-I16&lt;31,"this month",TEXT(ROUND((TODAY()-I16)/30,0),"0")&amp;" months ago")))</f>
        <v>3 months ago</v>
      </c>
      <c r="K16" s="25" t="s">
        <v>70</v>
      </c>
      <c r="L16" s="25" t="s">
        <v>70</v>
      </c>
      <c r="M16" s="30" t="n">
        <v>2021</v>
      </c>
      <c r="N16" s="25" t="s">
        <v>70</v>
      </c>
      <c r="O16" s="29" t="str">
        <f aca="true">IF(C16="","",IF(K16="","NO NOMINEE",IF(N16="","ADD HEIR",IF(UPPER(TRIM(K16))=UPPER(TRIM(N16)),IF(AND(M16&lt;&gt;"",YEAR(TODAY())-M16&gt;10),"OLD - REVIEW","OK"),"MISMATCH"))))</f>
        <v>OK</v>
      </c>
      <c r="P16" s="26" t="s">
        <v>89</v>
      </c>
      <c r="Q16" s="25" t="s">
        <v>70</v>
      </c>
      <c r="R16" s="27"/>
      <c r="S16" s="26" t="s">
        <v>90</v>
      </c>
    </row>
    <row r="17" customFormat="false" ht="15" hidden="false" customHeight="false" outlineLevel="0" collapsed="false">
      <c r="B17" s="25"/>
      <c r="C17" s="25"/>
      <c r="D17" s="25"/>
      <c r="E17" s="26"/>
      <c r="F17" s="25"/>
      <c r="G17" s="25"/>
      <c r="H17" s="27"/>
      <c r="I17" s="28"/>
      <c r="J17" s="29" t="str">
        <f aca="true">IF(I17="","",IF(TODAY()-I17&gt;365,"STALE - update",IF(TODAY()-I17&lt;31,"this month",TEXT(ROUND((TODAY()-I17)/30,0),"0")&amp;" months ago")))</f>
        <v/>
      </c>
      <c r="K17" s="25"/>
      <c r="L17" s="25"/>
      <c r="M17" s="30"/>
      <c r="N17" s="25"/>
      <c r="O17" s="29" t="str">
        <f aca="true">IF(C17="","",IF(K17="","NO NOMINEE",IF(N17="","ADD HEIR",IF(UPPER(TRIM(K17))=UPPER(TRIM(N17)),IF(AND(M17&lt;&gt;"",YEAR(TODAY())-M17&gt;10),"OLD - REVIEW","OK"),"MISMATCH"))))</f>
        <v/>
      </c>
      <c r="P17" s="26"/>
      <c r="Q17" s="25"/>
      <c r="R17" s="27"/>
      <c r="S17" s="26"/>
    </row>
    <row r="18" customFormat="false" ht="15" hidden="false" customHeight="false" outlineLevel="0" collapsed="false">
      <c r="B18" s="25"/>
      <c r="C18" s="25"/>
      <c r="D18" s="25"/>
      <c r="E18" s="26"/>
      <c r="F18" s="25"/>
      <c r="G18" s="25"/>
      <c r="H18" s="27"/>
      <c r="I18" s="28"/>
      <c r="J18" s="29" t="str">
        <f aca="true">IF(I18="","",IF(TODAY()-I18&gt;365,"STALE - update",IF(TODAY()-I18&lt;31,"this month",TEXT(ROUND((TODAY()-I18)/30,0),"0")&amp;" months ago")))</f>
        <v/>
      </c>
      <c r="K18" s="25"/>
      <c r="L18" s="25"/>
      <c r="M18" s="30"/>
      <c r="N18" s="25"/>
      <c r="O18" s="29" t="str">
        <f aca="true">IF(C18="","",IF(K18="","NO NOMINEE",IF(N18="","ADD HEIR",IF(UPPER(TRIM(K18))=UPPER(TRIM(N18)),IF(AND(M18&lt;&gt;"",YEAR(TODAY())-M18&gt;10),"OLD - REVIEW","OK"),"MISMATCH"))))</f>
        <v/>
      </c>
      <c r="P18" s="26"/>
      <c r="Q18" s="25"/>
      <c r="R18" s="27"/>
      <c r="S18" s="26"/>
    </row>
    <row r="19" customFormat="false" ht="15" hidden="false" customHeight="false" outlineLevel="0" collapsed="false">
      <c r="B19" s="25"/>
      <c r="C19" s="25"/>
      <c r="D19" s="25"/>
      <c r="E19" s="26"/>
      <c r="F19" s="25"/>
      <c r="G19" s="25"/>
      <c r="H19" s="27"/>
      <c r="I19" s="28"/>
      <c r="J19" s="29" t="str">
        <f aca="true">IF(I19="","",IF(TODAY()-I19&gt;365,"STALE - update",IF(TODAY()-I19&lt;31,"this month",TEXT(ROUND((TODAY()-I19)/30,0),"0")&amp;" months ago")))</f>
        <v/>
      </c>
      <c r="K19" s="25"/>
      <c r="L19" s="25"/>
      <c r="M19" s="30"/>
      <c r="N19" s="25"/>
      <c r="O19" s="29" t="str">
        <f aca="true">IF(C19="","",IF(K19="","NO NOMINEE",IF(N19="","ADD HEIR",IF(UPPER(TRIM(K19))=UPPER(TRIM(N19)),IF(AND(M19&lt;&gt;"",YEAR(TODAY())-M19&gt;10),"OLD - REVIEW","OK"),"MISMATCH"))))</f>
        <v/>
      </c>
      <c r="P19" s="26"/>
      <c r="Q19" s="25"/>
      <c r="R19" s="27"/>
      <c r="S19" s="26"/>
    </row>
    <row r="20" customFormat="false" ht="15" hidden="false" customHeight="false" outlineLevel="0" collapsed="false">
      <c r="B20" s="25"/>
      <c r="C20" s="25"/>
      <c r="D20" s="25"/>
      <c r="E20" s="26"/>
      <c r="F20" s="25"/>
      <c r="G20" s="25"/>
      <c r="H20" s="27"/>
      <c r="I20" s="28"/>
      <c r="J20" s="29" t="str">
        <f aca="true">IF(I20="","",IF(TODAY()-I20&gt;365,"STALE - update",IF(TODAY()-I20&lt;31,"this month",TEXT(ROUND((TODAY()-I20)/30,0),"0")&amp;" months ago")))</f>
        <v/>
      </c>
      <c r="K20" s="25"/>
      <c r="L20" s="25"/>
      <c r="M20" s="30"/>
      <c r="N20" s="25"/>
      <c r="O20" s="29" t="str">
        <f aca="true">IF(C20="","",IF(K20="","NO NOMINEE",IF(N20="","ADD HEIR",IF(UPPER(TRIM(K20))=UPPER(TRIM(N20)),IF(AND(M20&lt;&gt;"",YEAR(TODAY())-M20&gt;10),"OLD - REVIEW","OK"),"MISMATCH"))))</f>
        <v/>
      </c>
      <c r="P20" s="26"/>
      <c r="Q20" s="25"/>
      <c r="R20" s="27"/>
      <c r="S20" s="26"/>
    </row>
    <row r="21" customFormat="false" ht="15" hidden="false" customHeight="false" outlineLevel="0" collapsed="false">
      <c r="B21" s="25"/>
      <c r="C21" s="25"/>
      <c r="D21" s="25"/>
      <c r="E21" s="26"/>
      <c r="F21" s="25"/>
      <c r="G21" s="25"/>
      <c r="H21" s="27"/>
      <c r="I21" s="28"/>
      <c r="J21" s="29" t="str">
        <f aca="true">IF(I21="","",IF(TODAY()-I21&gt;365,"STALE - update",IF(TODAY()-I21&lt;31,"this month",TEXT(ROUND((TODAY()-I21)/30,0),"0")&amp;" months ago")))</f>
        <v/>
      </c>
      <c r="K21" s="25"/>
      <c r="L21" s="25"/>
      <c r="M21" s="30"/>
      <c r="N21" s="25"/>
      <c r="O21" s="29" t="str">
        <f aca="true">IF(C21="","",IF(K21="","NO NOMINEE",IF(N21="","ADD HEIR",IF(UPPER(TRIM(K21))=UPPER(TRIM(N21)),IF(AND(M21&lt;&gt;"",YEAR(TODAY())-M21&gt;10),"OLD - REVIEW","OK"),"MISMATCH"))))</f>
        <v/>
      </c>
      <c r="P21" s="26"/>
      <c r="Q21" s="25"/>
      <c r="R21" s="27"/>
      <c r="S21" s="26"/>
    </row>
    <row r="22" customFormat="false" ht="15" hidden="false" customHeight="false" outlineLevel="0" collapsed="false">
      <c r="B22" s="25"/>
      <c r="C22" s="25"/>
      <c r="D22" s="25"/>
      <c r="E22" s="26"/>
      <c r="F22" s="25"/>
      <c r="G22" s="25"/>
      <c r="H22" s="27"/>
      <c r="I22" s="28"/>
      <c r="J22" s="29" t="str">
        <f aca="true">IF(I22="","",IF(TODAY()-I22&gt;365,"STALE - update",IF(TODAY()-I22&lt;31,"this month",TEXT(ROUND((TODAY()-I22)/30,0),"0")&amp;" months ago")))</f>
        <v/>
      </c>
      <c r="K22" s="25"/>
      <c r="L22" s="25"/>
      <c r="M22" s="30"/>
      <c r="N22" s="25"/>
      <c r="O22" s="29" t="str">
        <f aca="true">IF(C22="","",IF(K22="","NO NOMINEE",IF(N22="","ADD HEIR",IF(UPPER(TRIM(K22))=UPPER(TRIM(N22)),IF(AND(M22&lt;&gt;"",YEAR(TODAY())-M22&gt;10),"OLD - REVIEW","OK"),"MISMATCH"))))</f>
        <v/>
      </c>
      <c r="P22" s="26"/>
      <c r="Q22" s="25"/>
      <c r="R22" s="27"/>
      <c r="S22" s="26"/>
    </row>
    <row r="23" customFormat="false" ht="15" hidden="false" customHeight="false" outlineLevel="0" collapsed="false">
      <c r="B23" s="25"/>
      <c r="C23" s="25"/>
      <c r="D23" s="25"/>
      <c r="E23" s="26"/>
      <c r="F23" s="25"/>
      <c r="G23" s="25"/>
      <c r="H23" s="27"/>
      <c r="I23" s="28"/>
      <c r="J23" s="29" t="str">
        <f aca="true">IF(I23="","",IF(TODAY()-I23&gt;365,"STALE - update",IF(TODAY()-I23&lt;31,"this month",TEXT(ROUND((TODAY()-I23)/30,0),"0")&amp;" months ago")))</f>
        <v/>
      </c>
      <c r="K23" s="25"/>
      <c r="L23" s="25"/>
      <c r="M23" s="30"/>
      <c r="N23" s="25"/>
      <c r="O23" s="29" t="str">
        <f aca="true">IF(C23="","",IF(K23="","NO NOMINEE",IF(N23="","ADD HEIR",IF(UPPER(TRIM(K23))=UPPER(TRIM(N23)),IF(AND(M23&lt;&gt;"",YEAR(TODAY())-M23&gt;10),"OLD - REVIEW","OK"),"MISMATCH"))))</f>
        <v/>
      </c>
      <c r="P23" s="26"/>
      <c r="Q23" s="25"/>
      <c r="R23" s="27"/>
      <c r="S23" s="26"/>
    </row>
    <row r="24" customFormat="false" ht="15" hidden="false" customHeight="false" outlineLevel="0" collapsed="false">
      <c r="B24" s="25"/>
      <c r="C24" s="25"/>
      <c r="D24" s="25"/>
      <c r="E24" s="26"/>
      <c r="F24" s="25"/>
      <c r="G24" s="25"/>
      <c r="H24" s="27"/>
      <c r="I24" s="28"/>
      <c r="J24" s="29" t="str">
        <f aca="true">IF(I24="","",IF(TODAY()-I24&gt;365,"STALE - update",IF(TODAY()-I24&lt;31,"this month",TEXT(ROUND((TODAY()-I24)/30,0),"0")&amp;" months ago")))</f>
        <v/>
      </c>
      <c r="K24" s="25"/>
      <c r="L24" s="25"/>
      <c r="M24" s="30"/>
      <c r="N24" s="25"/>
      <c r="O24" s="29" t="str">
        <f aca="true">IF(C24="","",IF(K24="","NO NOMINEE",IF(N24="","ADD HEIR",IF(UPPER(TRIM(K24))=UPPER(TRIM(N24)),IF(AND(M24&lt;&gt;"",YEAR(TODAY())-M24&gt;10),"OLD - REVIEW","OK"),"MISMATCH"))))</f>
        <v/>
      </c>
      <c r="P24" s="26"/>
      <c r="Q24" s="25"/>
      <c r="R24" s="27"/>
      <c r="S24" s="26"/>
    </row>
    <row r="25" customFormat="false" ht="15" hidden="false" customHeight="false" outlineLevel="0" collapsed="false">
      <c r="B25" s="25"/>
      <c r="C25" s="25"/>
      <c r="D25" s="25"/>
      <c r="E25" s="26"/>
      <c r="F25" s="25"/>
      <c r="G25" s="25"/>
      <c r="H25" s="27"/>
      <c r="I25" s="28"/>
      <c r="J25" s="29" t="str">
        <f aca="true">IF(I25="","",IF(TODAY()-I25&gt;365,"STALE - update",IF(TODAY()-I25&lt;31,"this month",TEXT(ROUND((TODAY()-I25)/30,0),"0")&amp;" months ago")))</f>
        <v/>
      </c>
      <c r="K25" s="25"/>
      <c r="L25" s="25"/>
      <c r="M25" s="30"/>
      <c r="N25" s="25"/>
      <c r="O25" s="29" t="str">
        <f aca="true">IF(C25="","",IF(K25="","NO NOMINEE",IF(N25="","ADD HEIR",IF(UPPER(TRIM(K25))=UPPER(TRIM(N25)),IF(AND(M25&lt;&gt;"",YEAR(TODAY())-M25&gt;10),"OLD - REVIEW","OK"),"MISMATCH"))))</f>
        <v/>
      </c>
      <c r="P25" s="26"/>
      <c r="Q25" s="25"/>
      <c r="R25" s="27"/>
      <c r="S25" s="26"/>
    </row>
    <row r="26" customFormat="false" ht="15" hidden="false" customHeight="false" outlineLevel="0" collapsed="false">
      <c r="B26" s="25"/>
      <c r="C26" s="25"/>
      <c r="D26" s="25"/>
      <c r="E26" s="26"/>
      <c r="F26" s="25"/>
      <c r="G26" s="25"/>
      <c r="H26" s="27"/>
      <c r="I26" s="28"/>
      <c r="J26" s="29" t="str">
        <f aca="true">IF(I26="","",IF(TODAY()-I26&gt;365,"STALE - update",IF(TODAY()-I26&lt;31,"this month",TEXT(ROUND((TODAY()-I26)/30,0),"0")&amp;" months ago")))</f>
        <v/>
      </c>
      <c r="K26" s="25"/>
      <c r="L26" s="25"/>
      <c r="M26" s="30"/>
      <c r="N26" s="25"/>
      <c r="O26" s="29" t="str">
        <f aca="true">IF(C26="","",IF(K26="","NO NOMINEE",IF(N26="","ADD HEIR",IF(UPPER(TRIM(K26))=UPPER(TRIM(N26)),IF(AND(M26&lt;&gt;"",YEAR(TODAY())-M26&gt;10),"OLD - REVIEW","OK"),"MISMATCH"))))</f>
        <v/>
      </c>
      <c r="P26" s="26"/>
      <c r="Q26" s="25"/>
      <c r="R26" s="27"/>
      <c r="S26" s="26"/>
    </row>
    <row r="27" customFormat="false" ht="15" hidden="false" customHeight="false" outlineLevel="0" collapsed="false">
      <c r="B27" s="25"/>
      <c r="C27" s="25"/>
      <c r="D27" s="25"/>
      <c r="E27" s="26"/>
      <c r="F27" s="25"/>
      <c r="G27" s="25"/>
      <c r="H27" s="27"/>
      <c r="I27" s="28"/>
      <c r="J27" s="29" t="str">
        <f aca="true">IF(I27="","",IF(TODAY()-I27&gt;365,"STALE - update",IF(TODAY()-I27&lt;31,"this month",TEXT(ROUND((TODAY()-I27)/30,0),"0")&amp;" months ago")))</f>
        <v/>
      </c>
      <c r="K27" s="25"/>
      <c r="L27" s="25"/>
      <c r="M27" s="30"/>
      <c r="N27" s="25"/>
      <c r="O27" s="29" t="str">
        <f aca="true">IF(C27="","",IF(K27="","NO NOMINEE",IF(N27="","ADD HEIR",IF(UPPER(TRIM(K27))=UPPER(TRIM(N27)),IF(AND(M27&lt;&gt;"",YEAR(TODAY())-M27&gt;10),"OLD - REVIEW","OK"),"MISMATCH"))))</f>
        <v/>
      </c>
      <c r="P27" s="26"/>
      <c r="Q27" s="25"/>
      <c r="R27" s="27"/>
      <c r="S27" s="26"/>
    </row>
    <row r="28" customFormat="false" ht="15" hidden="false" customHeight="false" outlineLevel="0" collapsed="false">
      <c r="B28" s="25"/>
      <c r="C28" s="25"/>
      <c r="D28" s="25"/>
      <c r="E28" s="26"/>
      <c r="F28" s="25"/>
      <c r="G28" s="25"/>
      <c r="H28" s="27"/>
      <c r="I28" s="28"/>
      <c r="J28" s="29" t="str">
        <f aca="true">IF(I28="","",IF(TODAY()-I28&gt;365,"STALE - update",IF(TODAY()-I28&lt;31,"this month",TEXT(ROUND((TODAY()-I28)/30,0),"0")&amp;" months ago")))</f>
        <v/>
      </c>
      <c r="K28" s="25"/>
      <c r="L28" s="25"/>
      <c r="M28" s="30"/>
      <c r="N28" s="25"/>
      <c r="O28" s="29" t="str">
        <f aca="true">IF(C28="","",IF(K28="","NO NOMINEE",IF(N28="","ADD HEIR",IF(UPPER(TRIM(K28))=UPPER(TRIM(N28)),IF(AND(M28&lt;&gt;"",YEAR(TODAY())-M28&gt;10),"OLD - REVIEW","OK"),"MISMATCH"))))</f>
        <v/>
      </c>
      <c r="P28" s="26"/>
      <c r="Q28" s="25"/>
      <c r="R28" s="27"/>
      <c r="S28" s="26"/>
    </row>
    <row r="29" customFormat="false" ht="15" hidden="false" customHeight="false" outlineLevel="0" collapsed="false">
      <c r="B29" s="25"/>
      <c r="C29" s="25"/>
      <c r="D29" s="25"/>
      <c r="E29" s="26"/>
      <c r="F29" s="25"/>
      <c r="G29" s="25"/>
      <c r="H29" s="27"/>
      <c r="I29" s="28"/>
      <c r="J29" s="29" t="str">
        <f aca="true">IF(I29="","",IF(TODAY()-I29&gt;365,"STALE - update",IF(TODAY()-I29&lt;31,"this month",TEXT(ROUND((TODAY()-I29)/30,0),"0")&amp;" months ago")))</f>
        <v/>
      </c>
      <c r="K29" s="25"/>
      <c r="L29" s="25"/>
      <c r="M29" s="30"/>
      <c r="N29" s="25"/>
      <c r="O29" s="29" t="str">
        <f aca="true">IF(C29="","",IF(K29="","NO NOMINEE",IF(N29="","ADD HEIR",IF(UPPER(TRIM(K29))=UPPER(TRIM(N29)),IF(AND(M29&lt;&gt;"",YEAR(TODAY())-M29&gt;10),"OLD - REVIEW","OK"),"MISMATCH"))))</f>
        <v/>
      </c>
      <c r="P29" s="26"/>
      <c r="Q29" s="25"/>
      <c r="R29" s="27"/>
      <c r="S29" s="26"/>
    </row>
    <row r="30" customFormat="false" ht="15" hidden="false" customHeight="false" outlineLevel="0" collapsed="false">
      <c r="B30" s="25"/>
      <c r="C30" s="25"/>
      <c r="D30" s="25"/>
      <c r="E30" s="26"/>
      <c r="F30" s="25"/>
      <c r="G30" s="25"/>
      <c r="H30" s="27"/>
      <c r="I30" s="28"/>
      <c r="J30" s="29" t="str">
        <f aca="true">IF(I30="","",IF(TODAY()-I30&gt;365,"STALE - update",IF(TODAY()-I30&lt;31,"this month",TEXT(ROUND((TODAY()-I30)/30,0),"0")&amp;" months ago")))</f>
        <v/>
      </c>
      <c r="K30" s="25"/>
      <c r="L30" s="25"/>
      <c r="M30" s="30"/>
      <c r="N30" s="25"/>
      <c r="O30" s="29" t="str">
        <f aca="true">IF(C30="","",IF(K30="","NO NOMINEE",IF(N30="","ADD HEIR",IF(UPPER(TRIM(K30))=UPPER(TRIM(N30)),IF(AND(M30&lt;&gt;"",YEAR(TODAY())-M30&gt;10),"OLD - REVIEW","OK"),"MISMATCH"))))</f>
        <v/>
      </c>
      <c r="P30" s="26"/>
      <c r="Q30" s="25"/>
      <c r="R30" s="27"/>
      <c r="S30" s="26"/>
    </row>
    <row r="31" customFormat="false" ht="15" hidden="false" customHeight="false" outlineLevel="0" collapsed="false">
      <c r="B31" s="25"/>
      <c r="C31" s="25"/>
      <c r="D31" s="25"/>
      <c r="E31" s="26"/>
      <c r="F31" s="25"/>
      <c r="G31" s="25"/>
      <c r="H31" s="27"/>
      <c r="I31" s="28"/>
      <c r="J31" s="29" t="str">
        <f aca="true">IF(I31="","",IF(TODAY()-I31&gt;365,"STALE - update",IF(TODAY()-I31&lt;31,"this month",TEXT(ROUND((TODAY()-I31)/30,0),"0")&amp;" months ago")))</f>
        <v/>
      </c>
      <c r="K31" s="25"/>
      <c r="L31" s="25"/>
      <c r="M31" s="30"/>
      <c r="N31" s="25"/>
      <c r="O31" s="29" t="str">
        <f aca="true">IF(C31="","",IF(K31="","NO NOMINEE",IF(N31="","ADD HEIR",IF(UPPER(TRIM(K31))=UPPER(TRIM(N31)),IF(AND(M31&lt;&gt;"",YEAR(TODAY())-M31&gt;10),"OLD - REVIEW","OK"),"MISMATCH"))))</f>
        <v/>
      </c>
      <c r="P31" s="26"/>
      <c r="Q31" s="25"/>
      <c r="R31" s="27"/>
      <c r="S31" s="26"/>
    </row>
    <row r="32" customFormat="false" ht="15" hidden="false" customHeight="false" outlineLevel="0" collapsed="false">
      <c r="B32" s="25"/>
      <c r="C32" s="25"/>
      <c r="D32" s="25"/>
      <c r="E32" s="26"/>
      <c r="F32" s="25"/>
      <c r="G32" s="25"/>
      <c r="H32" s="27"/>
      <c r="I32" s="28"/>
      <c r="J32" s="29" t="str">
        <f aca="true">IF(I32="","",IF(TODAY()-I32&gt;365,"STALE - update",IF(TODAY()-I32&lt;31,"this month",TEXT(ROUND((TODAY()-I32)/30,0),"0")&amp;" months ago")))</f>
        <v/>
      </c>
      <c r="K32" s="25"/>
      <c r="L32" s="25"/>
      <c r="M32" s="30"/>
      <c r="N32" s="25"/>
      <c r="O32" s="29" t="str">
        <f aca="true">IF(C32="","",IF(K32="","NO NOMINEE",IF(N32="","ADD HEIR",IF(UPPER(TRIM(K32))=UPPER(TRIM(N32)),IF(AND(M32&lt;&gt;"",YEAR(TODAY())-M32&gt;10),"OLD - REVIEW","OK"),"MISMATCH"))))</f>
        <v/>
      </c>
      <c r="P32" s="26"/>
      <c r="Q32" s="25"/>
      <c r="R32" s="27"/>
      <c r="S32" s="26"/>
    </row>
    <row r="33" customFormat="false" ht="15" hidden="false" customHeight="false" outlineLevel="0" collapsed="false">
      <c r="B33" s="25"/>
      <c r="C33" s="25"/>
      <c r="D33" s="25"/>
      <c r="E33" s="26"/>
      <c r="F33" s="25"/>
      <c r="G33" s="25"/>
      <c r="H33" s="27"/>
      <c r="I33" s="28"/>
      <c r="J33" s="29" t="str">
        <f aca="true">IF(I33="","",IF(TODAY()-I33&gt;365,"STALE - update",IF(TODAY()-I33&lt;31,"this month",TEXT(ROUND((TODAY()-I33)/30,0),"0")&amp;" months ago")))</f>
        <v/>
      </c>
      <c r="K33" s="25"/>
      <c r="L33" s="25"/>
      <c r="M33" s="30"/>
      <c r="N33" s="25"/>
      <c r="O33" s="29" t="str">
        <f aca="true">IF(C33="","",IF(K33="","NO NOMINEE",IF(N33="","ADD HEIR",IF(UPPER(TRIM(K33))=UPPER(TRIM(N33)),IF(AND(M33&lt;&gt;"",YEAR(TODAY())-M33&gt;10),"OLD - REVIEW","OK"),"MISMATCH"))))</f>
        <v/>
      </c>
      <c r="P33" s="26"/>
      <c r="Q33" s="25"/>
      <c r="R33" s="27"/>
      <c r="S33" s="26"/>
    </row>
    <row r="34" customFormat="false" ht="15" hidden="false" customHeight="false" outlineLevel="0" collapsed="false">
      <c r="B34" s="25"/>
      <c r="C34" s="25"/>
      <c r="D34" s="25"/>
      <c r="E34" s="26"/>
      <c r="F34" s="25"/>
      <c r="G34" s="25"/>
      <c r="H34" s="27"/>
      <c r="I34" s="28"/>
      <c r="J34" s="29" t="str">
        <f aca="true">IF(I34="","",IF(TODAY()-I34&gt;365,"STALE - update",IF(TODAY()-I34&lt;31,"this month",TEXT(ROUND((TODAY()-I34)/30,0),"0")&amp;" months ago")))</f>
        <v/>
      </c>
      <c r="K34" s="25"/>
      <c r="L34" s="25"/>
      <c r="M34" s="30"/>
      <c r="N34" s="25"/>
      <c r="O34" s="29" t="str">
        <f aca="true">IF(C34="","",IF(K34="","NO NOMINEE",IF(N34="","ADD HEIR",IF(UPPER(TRIM(K34))=UPPER(TRIM(N34)),IF(AND(M34&lt;&gt;"",YEAR(TODAY())-M34&gt;10),"OLD - REVIEW","OK"),"MISMATCH"))))</f>
        <v/>
      </c>
      <c r="P34" s="26"/>
      <c r="Q34" s="25"/>
      <c r="R34" s="27"/>
      <c r="S34" s="26"/>
    </row>
    <row r="35" customFormat="false" ht="15" hidden="false" customHeight="false" outlineLevel="0" collapsed="false">
      <c r="B35" s="25"/>
      <c r="C35" s="25"/>
      <c r="D35" s="25"/>
      <c r="E35" s="26"/>
      <c r="F35" s="25"/>
      <c r="G35" s="25"/>
      <c r="H35" s="27"/>
      <c r="I35" s="28"/>
      <c r="J35" s="29" t="str">
        <f aca="true">IF(I35="","",IF(TODAY()-I35&gt;365,"STALE - update",IF(TODAY()-I35&lt;31,"this month",TEXT(ROUND((TODAY()-I35)/30,0),"0")&amp;" months ago")))</f>
        <v/>
      </c>
      <c r="K35" s="25"/>
      <c r="L35" s="25"/>
      <c r="M35" s="30"/>
      <c r="N35" s="25"/>
      <c r="O35" s="29" t="str">
        <f aca="true">IF(C35="","",IF(K35="","NO NOMINEE",IF(N35="","ADD HEIR",IF(UPPER(TRIM(K35))=UPPER(TRIM(N35)),IF(AND(M35&lt;&gt;"",YEAR(TODAY())-M35&gt;10),"OLD - REVIEW","OK"),"MISMATCH"))))</f>
        <v/>
      </c>
      <c r="P35" s="26"/>
      <c r="Q35" s="25"/>
      <c r="R35" s="27"/>
      <c r="S35" s="26"/>
    </row>
    <row r="36" customFormat="false" ht="15" hidden="false" customHeight="false" outlineLevel="0" collapsed="false">
      <c r="B36" s="25"/>
      <c r="C36" s="25"/>
      <c r="D36" s="25"/>
      <c r="E36" s="26"/>
      <c r="F36" s="25"/>
      <c r="G36" s="25"/>
      <c r="H36" s="27"/>
      <c r="I36" s="28"/>
      <c r="J36" s="29" t="str">
        <f aca="true">IF(I36="","",IF(TODAY()-I36&gt;365,"STALE - update",IF(TODAY()-I36&lt;31,"this month",TEXT(ROUND((TODAY()-I36)/30,0),"0")&amp;" months ago")))</f>
        <v/>
      </c>
      <c r="K36" s="25"/>
      <c r="L36" s="25"/>
      <c r="M36" s="30"/>
      <c r="N36" s="25"/>
      <c r="O36" s="29" t="str">
        <f aca="true">IF(C36="","",IF(K36="","NO NOMINEE",IF(N36="","ADD HEIR",IF(UPPER(TRIM(K36))=UPPER(TRIM(N36)),IF(AND(M36&lt;&gt;"",YEAR(TODAY())-M36&gt;10),"OLD - REVIEW","OK"),"MISMATCH"))))</f>
        <v/>
      </c>
      <c r="P36" s="26"/>
      <c r="Q36" s="25"/>
      <c r="R36" s="27"/>
      <c r="S36" s="26"/>
    </row>
    <row r="37" customFormat="false" ht="15" hidden="false" customHeight="false" outlineLevel="0" collapsed="false">
      <c r="B37" s="25"/>
      <c r="C37" s="25"/>
      <c r="D37" s="25"/>
      <c r="E37" s="26"/>
      <c r="F37" s="25"/>
      <c r="G37" s="25"/>
      <c r="H37" s="27"/>
      <c r="I37" s="28"/>
      <c r="J37" s="29" t="str">
        <f aca="true">IF(I37="","",IF(TODAY()-I37&gt;365,"STALE - update",IF(TODAY()-I37&lt;31,"this month",TEXT(ROUND((TODAY()-I37)/30,0),"0")&amp;" months ago")))</f>
        <v/>
      </c>
      <c r="K37" s="25"/>
      <c r="L37" s="25"/>
      <c r="M37" s="30"/>
      <c r="N37" s="25"/>
      <c r="O37" s="29" t="str">
        <f aca="true">IF(C37="","",IF(K37="","NO NOMINEE",IF(N37="","ADD HEIR",IF(UPPER(TRIM(K37))=UPPER(TRIM(N37)),IF(AND(M37&lt;&gt;"",YEAR(TODAY())-M37&gt;10),"OLD - REVIEW","OK"),"MISMATCH"))))</f>
        <v/>
      </c>
      <c r="P37" s="26"/>
      <c r="Q37" s="25"/>
      <c r="R37" s="27"/>
      <c r="S37" s="26"/>
    </row>
    <row r="38" customFormat="false" ht="15" hidden="false" customHeight="false" outlineLevel="0" collapsed="false">
      <c r="B38" s="25"/>
      <c r="C38" s="25"/>
      <c r="D38" s="25"/>
      <c r="E38" s="26"/>
      <c r="F38" s="25"/>
      <c r="G38" s="25"/>
      <c r="H38" s="27"/>
      <c r="I38" s="28"/>
      <c r="J38" s="29" t="str">
        <f aca="true">IF(I38="","",IF(TODAY()-I38&gt;365,"STALE - update",IF(TODAY()-I38&lt;31,"this month",TEXT(ROUND((TODAY()-I38)/30,0),"0")&amp;" months ago")))</f>
        <v/>
      </c>
      <c r="K38" s="25"/>
      <c r="L38" s="25"/>
      <c r="M38" s="30"/>
      <c r="N38" s="25"/>
      <c r="O38" s="29" t="str">
        <f aca="true">IF(C38="","",IF(K38="","NO NOMINEE",IF(N38="","ADD HEIR",IF(UPPER(TRIM(K38))=UPPER(TRIM(N38)),IF(AND(M38&lt;&gt;"",YEAR(TODAY())-M38&gt;10),"OLD - REVIEW","OK"),"MISMATCH"))))</f>
        <v/>
      </c>
      <c r="P38" s="26"/>
      <c r="Q38" s="25"/>
      <c r="R38" s="27"/>
      <c r="S38" s="26"/>
    </row>
    <row r="39" customFormat="false" ht="15" hidden="false" customHeight="false" outlineLevel="0" collapsed="false">
      <c r="B39" s="25"/>
      <c r="C39" s="25"/>
      <c r="D39" s="25"/>
      <c r="E39" s="26"/>
      <c r="F39" s="25"/>
      <c r="G39" s="25"/>
      <c r="H39" s="27"/>
      <c r="I39" s="28"/>
      <c r="J39" s="29" t="str">
        <f aca="true">IF(I39="","",IF(TODAY()-I39&gt;365,"STALE - update",IF(TODAY()-I39&lt;31,"this month",TEXT(ROUND((TODAY()-I39)/30,0),"0")&amp;" months ago")))</f>
        <v/>
      </c>
      <c r="K39" s="25"/>
      <c r="L39" s="25"/>
      <c r="M39" s="30"/>
      <c r="N39" s="25"/>
      <c r="O39" s="29" t="str">
        <f aca="true">IF(C39="","",IF(K39="","NO NOMINEE",IF(N39="","ADD HEIR",IF(UPPER(TRIM(K39))=UPPER(TRIM(N39)),IF(AND(M39&lt;&gt;"",YEAR(TODAY())-M39&gt;10),"OLD - REVIEW","OK"),"MISMATCH"))))</f>
        <v/>
      </c>
      <c r="P39" s="26"/>
      <c r="Q39" s="25"/>
      <c r="R39" s="27"/>
      <c r="S39" s="26"/>
    </row>
    <row r="40" customFormat="false" ht="15" hidden="false" customHeight="false" outlineLevel="0" collapsed="false">
      <c r="B40" s="25"/>
      <c r="C40" s="25"/>
      <c r="D40" s="25"/>
      <c r="E40" s="26"/>
      <c r="F40" s="25"/>
      <c r="G40" s="25"/>
      <c r="H40" s="27"/>
      <c r="I40" s="28"/>
      <c r="J40" s="29" t="str">
        <f aca="true">IF(I40="","",IF(TODAY()-I40&gt;365,"STALE - update",IF(TODAY()-I40&lt;31,"this month",TEXT(ROUND((TODAY()-I40)/30,0),"0")&amp;" months ago")))</f>
        <v/>
      </c>
      <c r="K40" s="25"/>
      <c r="L40" s="25"/>
      <c r="M40" s="30"/>
      <c r="N40" s="25"/>
      <c r="O40" s="29" t="str">
        <f aca="true">IF(C40="","",IF(K40="","NO NOMINEE",IF(N40="","ADD HEIR",IF(UPPER(TRIM(K40))=UPPER(TRIM(N40)),IF(AND(M40&lt;&gt;"",YEAR(TODAY())-M40&gt;10),"OLD - REVIEW","OK"),"MISMATCH"))))</f>
        <v/>
      </c>
      <c r="P40" s="26"/>
      <c r="Q40" s="25"/>
      <c r="R40" s="27"/>
      <c r="S40" s="26"/>
    </row>
    <row r="41" customFormat="false" ht="15" hidden="false" customHeight="false" outlineLevel="0" collapsed="false">
      <c r="B41" s="25"/>
      <c r="C41" s="25"/>
      <c r="D41" s="25"/>
      <c r="E41" s="26"/>
      <c r="F41" s="25"/>
      <c r="G41" s="25"/>
      <c r="H41" s="27"/>
      <c r="I41" s="28"/>
      <c r="J41" s="29" t="str">
        <f aca="true">IF(I41="","",IF(TODAY()-I41&gt;365,"STALE - update",IF(TODAY()-I41&lt;31,"this month",TEXT(ROUND((TODAY()-I41)/30,0),"0")&amp;" months ago")))</f>
        <v/>
      </c>
      <c r="K41" s="25"/>
      <c r="L41" s="25"/>
      <c r="M41" s="30"/>
      <c r="N41" s="25"/>
      <c r="O41" s="29" t="str">
        <f aca="true">IF(C41="","",IF(K41="","NO NOMINEE",IF(N41="","ADD HEIR",IF(UPPER(TRIM(K41))=UPPER(TRIM(N41)),IF(AND(M41&lt;&gt;"",YEAR(TODAY())-M41&gt;10),"OLD - REVIEW","OK"),"MISMATCH"))))</f>
        <v/>
      </c>
      <c r="P41" s="26"/>
      <c r="Q41" s="25"/>
      <c r="R41" s="27"/>
      <c r="S41" s="26"/>
    </row>
    <row r="42" customFormat="false" ht="15" hidden="false" customHeight="false" outlineLevel="0" collapsed="false">
      <c r="B42" s="25"/>
      <c r="C42" s="25"/>
      <c r="D42" s="25"/>
      <c r="E42" s="26"/>
      <c r="F42" s="25"/>
      <c r="G42" s="25"/>
      <c r="H42" s="27"/>
      <c r="I42" s="28"/>
      <c r="J42" s="29" t="str">
        <f aca="true">IF(I42="","",IF(TODAY()-I42&gt;365,"STALE - update",IF(TODAY()-I42&lt;31,"this month",TEXT(ROUND((TODAY()-I42)/30,0),"0")&amp;" months ago")))</f>
        <v/>
      </c>
      <c r="K42" s="25"/>
      <c r="L42" s="25"/>
      <c r="M42" s="30"/>
      <c r="N42" s="25"/>
      <c r="O42" s="29" t="str">
        <f aca="true">IF(C42="","",IF(K42="","NO NOMINEE",IF(N42="","ADD HEIR",IF(UPPER(TRIM(K42))=UPPER(TRIM(N42)),IF(AND(M42&lt;&gt;"",YEAR(TODAY())-M42&gt;10),"OLD - REVIEW","OK"),"MISMATCH"))))</f>
        <v/>
      </c>
      <c r="P42" s="26"/>
      <c r="Q42" s="25"/>
      <c r="R42" s="27"/>
      <c r="S42" s="26"/>
    </row>
    <row r="43" customFormat="false" ht="15" hidden="false" customHeight="false" outlineLevel="0" collapsed="false">
      <c r="B43" s="25"/>
      <c r="C43" s="25"/>
      <c r="D43" s="25"/>
      <c r="E43" s="26"/>
      <c r="F43" s="25"/>
      <c r="G43" s="25"/>
      <c r="H43" s="27"/>
      <c r="I43" s="28"/>
      <c r="J43" s="29" t="str">
        <f aca="true">IF(I43="","",IF(TODAY()-I43&gt;365,"STALE - update",IF(TODAY()-I43&lt;31,"this month",TEXT(ROUND((TODAY()-I43)/30,0),"0")&amp;" months ago")))</f>
        <v/>
      </c>
      <c r="K43" s="25"/>
      <c r="L43" s="25"/>
      <c r="M43" s="30"/>
      <c r="N43" s="25"/>
      <c r="O43" s="29" t="str">
        <f aca="true">IF(C43="","",IF(K43="","NO NOMINEE",IF(N43="","ADD HEIR",IF(UPPER(TRIM(K43))=UPPER(TRIM(N43)),IF(AND(M43&lt;&gt;"",YEAR(TODAY())-M43&gt;10),"OLD - REVIEW","OK"),"MISMATCH"))))</f>
        <v/>
      </c>
      <c r="P43" s="26"/>
      <c r="Q43" s="25"/>
      <c r="R43" s="27"/>
      <c r="S43" s="26"/>
    </row>
    <row r="44" customFormat="false" ht="15" hidden="false" customHeight="false" outlineLevel="0" collapsed="false">
      <c r="B44" s="25"/>
      <c r="C44" s="25"/>
      <c r="D44" s="25"/>
      <c r="E44" s="26"/>
      <c r="F44" s="25"/>
      <c r="G44" s="25"/>
      <c r="H44" s="27"/>
      <c r="I44" s="28"/>
      <c r="J44" s="29" t="str">
        <f aca="true">IF(I44="","",IF(TODAY()-I44&gt;365,"STALE - update",IF(TODAY()-I44&lt;31,"this month",TEXT(ROUND((TODAY()-I44)/30,0),"0")&amp;" months ago")))</f>
        <v/>
      </c>
      <c r="K44" s="25"/>
      <c r="L44" s="25"/>
      <c r="M44" s="30"/>
      <c r="N44" s="25"/>
      <c r="O44" s="29" t="str">
        <f aca="true">IF(C44="","",IF(K44="","NO NOMINEE",IF(N44="","ADD HEIR",IF(UPPER(TRIM(K44))=UPPER(TRIM(N44)),IF(AND(M44&lt;&gt;"",YEAR(TODAY())-M44&gt;10),"OLD - REVIEW","OK"),"MISMATCH"))))</f>
        <v/>
      </c>
      <c r="P44" s="26"/>
      <c r="Q44" s="25"/>
      <c r="R44" s="27"/>
      <c r="S44" s="26"/>
    </row>
    <row r="45" customFormat="false" ht="15" hidden="false" customHeight="false" outlineLevel="0" collapsed="false">
      <c r="B45" s="25"/>
      <c r="C45" s="25"/>
      <c r="D45" s="25"/>
      <c r="E45" s="26"/>
      <c r="F45" s="25"/>
      <c r="G45" s="25"/>
      <c r="H45" s="27"/>
      <c r="I45" s="28"/>
      <c r="J45" s="29" t="str">
        <f aca="true">IF(I45="","",IF(TODAY()-I45&gt;365,"STALE - update",IF(TODAY()-I45&lt;31,"this month",TEXT(ROUND((TODAY()-I45)/30,0),"0")&amp;" months ago")))</f>
        <v/>
      </c>
      <c r="K45" s="25"/>
      <c r="L45" s="25"/>
      <c r="M45" s="30"/>
      <c r="N45" s="25"/>
      <c r="O45" s="29" t="str">
        <f aca="true">IF(C45="","",IF(K45="","NO NOMINEE",IF(N45="","ADD HEIR",IF(UPPER(TRIM(K45))=UPPER(TRIM(N45)),IF(AND(M45&lt;&gt;"",YEAR(TODAY())-M45&gt;10),"OLD - REVIEW","OK"),"MISMATCH"))))</f>
        <v/>
      </c>
      <c r="P45" s="26"/>
      <c r="Q45" s="25"/>
      <c r="R45" s="27"/>
      <c r="S45" s="26"/>
    </row>
    <row r="46" customFormat="false" ht="15" hidden="false" customHeight="false" outlineLevel="0" collapsed="false">
      <c r="B46" s="25"/>
      <c r="C46" s="25"/>
      <c r="D46" s="25"/>
      <c r="E46" s="26"/>
      <c r="F46" s="25"/>
      <c r="G46" s="25"/>
      <c r="H46" s="27"/>
      <c r="I46" s="28"/>
      <c r="J46" s="29" t="str">
        <f aca="true">IF(I46="","",IF(TODAY()-I46&gt;365,"STALE - update",IF(TODAY()-I46&lt;31,"this month",TEXT(ROUND((TODAY()-I46)/30,0),"0")&amp;" months ago")))</f>
        <v/>
      </c>
      <c r="K46" s="25"/>
      <c r="L46" s="25"/>
      <c r="M46" s="30"/>
      <c r="N46" s="25"/>
      <c r="O46" s="29" t="str">
        <f aca="true">IF(C46="","",IF(K46="","NO NOMINEE",IF(N46="","ADD HEIR",IF(UPPER(TRIM(K46))=UPPER(TRIM(N46)),IF(AND(M46&lt;&gt;"",YEAR(TODAY())-M46&gt;10),"OLD - REVIEW","OK"),"MISMATCH"))))</f>
        <v/>
      </c>
      <c r="P46" s="26"/>
      <c r="Q46" s="25"/>
      <c r="R46" s="27"/>
      <c r="S46" s="26"/>
    </row>
    <row r="47" customFormat="false" ht="15" hidden="false" customHeight="false" outlineLevel="0" collapsed="false">
      <c r="B47" s="25"/>
      <c r="C47" s="25"/>
      <c r="D47" s="25"/>
      <c r="E47" s="26"/>
      <c r="F47" s="25"/>
      <c r="G47" s="25"/>
      <c r="H47" s="27"/>
      <c r="I47" s="28"/>
      <c r="J47" s="29" t="str">
        <f aca="true">IF(I47="","",IF(TODAY()-I47&gt;365,"STALE - update",IF(TODAY()-I47&lt;31,"this month",TEXT(ROUND((TODAY()-I47)/30,0),"0")&amp;" months ago")))</f>
        <v/>
      </c>
      <c r="K47" s="25"/>
      <c r="L47" s="25"/>
      <c r="M47" s="30"/>
      <c r="N47" s="25"/>
      <c r="O47" s="29" t="str">
        <f aca="true">IF(C47="","",IF(K47="","NO NOMINEE",IF(N47="","ADD HEIR",IF(UPPER(TRIM(K47))=UPPER(TRIM(N47)),IF(AND(M47&lt;&gt;"",YEAR(TODAY())-M47&gt;10),"OLD - REVIEW","OK"),"MISMATCH"))))</f>
        <v/>
      </c>
      <c r="P47" s="26"/>
      <c r="Q47" s="25"/>
      <c r="R47" s="27"/>
      <c r="S47" s="26"/>
    </row>
    <row r="48" customFormat="false" ht="15" hidden="false" customHeight="false" outlineLevel="0" collapsed="false">
      <c r="B48" s="25"/>
      <c r="C48" s="25"/>
      <c r="D48" s="25"/>
      <c r="E48" s="26"/>
      <c r="F48" s="25"/>
      <c r="G48" s="25"/>
      <c r="H48" s="27"/>
      <c r="I48" s="28"/>
      <c r="J48" s="29" t="str">
        <f aca="true">IF(I48="","",IF(TODAY()-I48&gt;365,"STALE - update",IF(TODAY()-I48&lt;31,"this month",TEXT(ROUND((TODAY()-I48)/30,0),"0")&amp;" months ago")))</f>
        <v/>
      </c>
      <c r="K48" s="25"/>
      <c r="L48" s="25"/>
      <c r="M48" s="30"/>
      <c r="N48" s="25"/>
      <c r="O48" s="29" t="str">
        <f aca="true">IF(C48="","",IF(K48="","NO NOMINEE",IF(N48="","ADD HEIR",IF(UPPER(TRIM(K48))=UPPER(TRIM(N48)),IF(AND(M48&lt;&gt;"",YEAR(TODAY())-M48&gt;10),"OLD - REVIEW","OK"),"MISMATCH"))))</f>
        <v/>
      </c>
      <c r="P48" s="26"/>
      <c r="Q48" s="25"/>
      <c r="R48" s="27"/>
      <c r="S48" s="26"/>
    </row>
    <row r="49" customFormat="false" ht="15" hidden="false" customHeight="false" outlineLevel="0" collapsed="false">
      <c r="B49" s="25"/>
      <c r="C49" s="25"/>
      <c r="D49" s="25"/>
      <c r="E49" s="26"/>
      <c r="F49" s="25"/>
      <c r="G49" s="25"/>
      <c r="H49" s="27"/>
      <c r="I49" s="28"/>
      <c r="J49" s="29" t="str">
        <f aca="true">IF(I49="","",IF(TODAY()-I49&gt;365,"STALE - update",IF(TODAY()-I49&lt;31,"this month",TEXT(ROUND((TODAY()-I49)/30,0),"0")&amp;" months ago")))</f>
        <v/>
      </c>
      <c r="K49" s="25"/>
      <c r="L49" s="25"/>
      <c r="M49" s="30"/>
      <c r="N49" s="25"/>
      <c r="O49" s="29" t="str">
        <f aca="true">IF(C49="","",IF(K49="","NO NOMINEE",IF(N49="","ADD HEIR",IF(UPPER(TRIM(K49))=UPPER(TRIM(N49)),IF(AND(M49&lt;&gt;"",YEAR(TODAY())-M49&gt;10),"OLD - REVIEW","OK"),"MISMATCH"))))</f>
        <v/>
      </c>
      <c r="P49" s="26"/>
      <c r="Q49" s="25"/>
      <c r="R49" s="27"/>
      <c r="S49" s="26"/>
    </row>
    <row r="50" customFormat="false" ht="15" hidden="false" customHeight="false" outlineLevel="0" collapsed="false">
      <c r="B50" s="25"/>
      <c r="C50" s="25"/>
      <c r="D50" s="25"/>
      <c r="E50" s="26"/>
      <c r="F50" s="25"/>
      <c r="G50" s="25"/>
      <c r="H50" s="27"/>
      <c r="I50" s="28"/>
      <c r="J50" s="29" t="str">
        <f aca="true">IF(I50="","",IF(TODAY()-I50&gt;365,"STALE - update",IF(TODAY()-I50&lt;31,"this month",TEXT(ROUND((TODAY()-I50)/30,0),"0")&amp;" months ago")))</f>
        <v/>
      </c>
      <c r="K50" s="25"/>
      <c r="L50" s="25"/>
      <c r="M50" s="30"/>
      <c r="N50" s="25"/>
      <c r="O50" s="29" t="str">
        <f aca="true">IF(C50="","",IF(K50="","NO NOMINEE",IF(N50="","ADD HEIR",IF(UPPER(TRIM(K50))=UPPER(TRIM(N50)),IF(AND(M50&lt;&gt;"",YEAR(TODAY())-M50&gt;10),"OLD - REVIEW","OK"),"MISMATCH"))))</f>
        <v/>
      </c>
      <c r="P50" s="26"/>
      <c r="Q50" s="25"/>
      <c r="R50" s="27"/>
      <c r="S50" s="26"/>
    </row>
    <row r="51" customFormat="false" ht="15" hidden="false" customHeight="false" outlineLevel="0" collapsed="false">
      <c r="B51" s="25"/>
      <c r="C51" s="25"/>
      <c r="D51" s="25"/>
      <c r="E51" s="26"/>
      <c r="F51" s="25"/>
      <c r="G51" s="25"/>
      <c r="H51" s="27"/>
      <c r="I51" s="28"/>
      <c r="J51" s="29" t="str">
        <f aca="true">IF(I51="","",IF(TODAY()-I51&gt;365,"STALE - update",IF(TODAY()-I51&lt;31,"this month",TEXT(ROUND((TODAY()-I51)/30,0),"0")&amp;" months ago")))</f>
        <v/>
      </c>
      <c r="K51" s="25"/>
      <c r="L51" s="25"/>
      <c r="M51" s="30"/>
      <c r="N51" s="25"/>
      <c r="O51" s="29" t="str">
        <f aca="true">IF(C51="","",IF(K51="","NO NOMINEE",IF(N51="","ADD HEIR",IF(UPPER(TRIM(K51))=UPPER(TRIM(N51)),IF(AND(M51&lt;&gt;"",YEAR(TODAY())-M51&gt;10),"OLD - REVIEW","OK"),"MISMATCH"))))</f>
        <v/>
      </c>
      <c r="P51" s="26"/>
      <c r="Q51" s="25"/>
      <c r="R51" s="27"/>
      <c r="S51" s="26"/>
    </row>
    <row r="52" customFormat="false" ht="15" hidden="false" customHeight="false" outlineLevel="0" collapsed="false">
      <c r="B52" s="25"/>
      <c r="C52" s="25"/>
      <c r="D52" s="25"/>
      <c r="E52" s="26"/>
      <c r="F52" s="25"/>
      <c r="G52" s="25"/>
      <c r="H52" s="27"/>
      <c r="I52" s="28"/>
      <c r="J52" s="29" t="str">
        <f aca="true">IF(I52="","",IF(TODAY()-I52&gt;365,"STALE - update",IF(TODAY()-I52&lt;31,"this month",TEXT(ROUND((TODAY()-I52)/30,0),"0")&amp;" months ago")))</f>
        <v/>
      </c>
      <c r="K52" s="25"/>
      <c r="L52" s="25"/>
      <c r="M52" s="30"/>
      <c r="N52" s="25"/>
      <c r="O52" s="29" t="str">
        <f aca="true">IF(C52="","",IF(K52="","NO NOMINEE",IF(N52="","ADD HEIR",IF(UPPER(TRIM(K52))=UPPER(TRIM(N52)),IF(AND(M52&lt;&gt;"",YEAR(TODAY())-M52&gt;10),"OLD - REVIEW","OK"),"MISMATCH"))))</f>
        <v/>
      </c>
      <c r="P52" s="26"/>
      <c r="Q52" s="25"/>
      <c r="R52" s="27"/>
      <c r="S52" s="26"/>
    </row>
    <row r="53" customFormat="false" ht="15" hidden="false" customHeight="false" outlineLevel="0" collapsed="false">
      <c r="B53" s="25"/>
      <c r="C53" s="25"/>
      <c r="D53" s="25"/>
      <c r="E53" s="26"/>
      <c r="F53" s="25"/>
      <c r="G53" s="25"/>
      <c r="H53" s="27"/>
      <c r="I53" s="28"/>
      <c r="J53" s="29" t="str">
        <f aca="true">IF(I53="","",IF(TODAY()-I53&gt;365,"STALE - update",IF(TODAY()-I53&lt;31,"this month",TEXT(ROUND((TODAY()-I53)/30,0),"0")&amp;" months ago")))</f>
        <v/>
      </c>
      <c r="K53" s="25"/>
      <c r="L53" s="25"/>
      <c r="M53" s="30"/>
      <c r="N53" s="25"/>
      <c r="O53" s="29" t="str">
        <f aca="true">IF(C53="","",IF(K53="","NO NOMINEE",IF(N53="","ADD HEIR",IF(UPPER(TRIM(K53))=UPPER(TRIM(N53)),IF(AND(M53&lt;&gt;"",YEAR(TODAY())-M53&gt;10),"OLD - REVIEW","OK"),"MISMATCH"))))</f>
        <v/>
      </c>
      <c r="P53" s="26"/>
      <c r="Q53" s="25"/>
      <c r="R53" s="27"/>
      <c r="S53" s="26"/>
    </row>
    <row r="54" customFormat="false" ht="15" hidden="false" customHeight="false" outlineLevel="0" collapsed="false">
      <c r="B54" s="25"/>
      <c r="C54" s="25"/>
      <c r="D54" s="25"/>
      <c r="E54" s="26"/>
      <c r="F54" s="25"/>
      <c r="G54" s="25"/>
      <c r="H54" s="27"/>
      <c r="I54" s="28"/>
      <c r="J54" s="29" t="str">
        <f aca="true">IF(I54="","",IF(TODAY()-I54&gt;365,"STALE - update",IF(TODAY()-I54&lt;31,"this month",TEXT(ROUND((TODAY()-I54)/30,0),"0")&amp;" months ago")))</f>
        <v/>
      </c>
      <c r="K54" s="25"/>
      <c r="L54" s="25"/>
      <c r="M54" s="30"/>
      <c r="N54" s="25"/>
      <c r="O54" s="29" t="str">
        <f aca="true">IF(C54="","",IF(K54="","NO NOMINEE",IF(N54="","ADD HEIR",IF(UPPER(TRIM(K54))=UPPER(TRIM(N54)),IF(AND(M54&lt;&gt;"",YEAR(TODAY())-M54&gt;10),"OLD - REVIEW","OK"),"MISMATCH"))))</f>
        <v/>
      </c>
      <c r="P54" s="26"/>
      <c r="Q54" s="25"/>
      <c r="R54" s="27"/>
      <c r="S54" s="26"/>
    </row>
    <row r="55" customFormat="false" ht="15" hidden="false" customHeight="false" outlineLevel="0" collapsed="false">
      <c r="B55" s="25"/>
      <c r="C55" s="25"/>
      <c r="D55" s="25"/>
      <c r="E55" s="26"/>
      <c r="F55" s="25"/>
      <c r="G55" s="25"/>
      <c r="H55" s="27"/>
      <c r="I55" s="28"/>
      <c r="J55" s="29" t="str">
        <f aca="true">IF(I55="","",IF(TODAY()-I55&gt;365,"STALE - update",IF(TODAY()-I55&lt;31,"this month",TEXT(ROUND((TODAY()-I55)/30,0),"0")&amp;" months ago")))</f>
        <v/>
      </c>
      <c r="K55" s="25"/>
      <c r="L55" s="25"/>
      <c r="M55" s="30"/>
      <c r="N55" s="25"/>
      <c r="O55" s="29" t="str">
        <f aca="true">IF(C55="","",IF(K55="","NO NOMINEE",IF(N55="","ADD HEIR",IF(UPPER(TRIM(K55))=UPPER(TRIM(N55)),IF(AND(M55&lt;&gt;"",YEAR(TODAY())-M55&gt;10),"OLD - REVIEW","OK"),"MISMATCH"))))</f>
        <v/>
      </c>
      <c r="P55" s="26"/>
      <c r="Q55" s="25"/>
      <c r="R55" s="27"/>
      <c r="S55" s="26"/>
    </row>
    <row r="56" customFormat="false" ht="15" hidden="false" customHeight="false" outlineLevel="0" collapsed="false">
      <c r="B56" s="25"/>
      <c r="C56" s="25"/>
      <c r="D56" s="25"/>
      <c r="E56" s="26"/>
      <c r="F56" s="25"/>
      <c r="G56" s="25"/>
      <c r="H56" s="27"/>
      <c r="I56" s="28"/>
      <c r="J56" s="29" t="str">
        <f aca="true">IF(I56="","",IF(TODAY()-I56&gt;365,"STALE - update",IF(TODAY()-I56&lt;31,"this month",TEXT(ROUND((TODAY()-I56)/30,0),"0")&amp;" months ago")))</f>
        <v/>
      </c>
      <c r="K56" s="25"/>
      <c r="L56" s="25"/>
      <c r="M56" s="30"/>
      <c r="N56" s="25"/>
      <c r="O56" s="29" t="str">
        <f aca="true">IF(C56="","",IF(K56="","NO NOMINEE",IF(N56="","ADD HEIR",IF(UPPER(TRIM(K56))=UPPER(TRIM(N56)),IF(AND(M56&lt;&gt;"",YEAR(TODAY())-M56&gt;10),"OLD - REVIEW","OK"),"MISMATCH"))))</f>
        <v/>
      </c>
      <c r="P56" s="26"/>
      <c r="Q56" s="25"/>
      <c r="R56" s="27"/>
      <c r="S56" s="26"/>
    </row>
    <row r="57" customFormat="false" ht="15" hidden="false" customHeight="false" outlineLevel="0" collapsed="false">
      <c r="B57" s="25"/>
      <c r="C57" s="25"/>
      <c r="D57" s="25"/>
      <c r="E57" s="26"/>
      <c r="F57" s="25"/>
      <c r="G57" s="25"/>
      <c r="H57" s="27"/>
      <c r="I57" s="28"/>
      <c r="J57" s="29" t="str">
        <f aca="true">IF(I57="","",IF(TODAY()-I57&gt;365,"STALE - update",IF(TODAY()-I57&lt;31,"this month",TEXT(ROUND((TODAY()-I57)/30,0),"0")&amp;" months ago")))</f>
        <v/>
      </c>
      <c r="K57" s="25"/>
      <c r="L57" s="25"/>
      <c r="M57" s="30"/>
      <c r="N57" s="25"/>
      <c r="O57" s="29" t="str">
        <f aca="true">IF(C57="","",IF(K57="","NO NOMINEE",IF(N57="","ADD HEIR",IF(UPPER(TRIM(K57))=UPPER(TRIM(N57)),IF(AND(M57&lt;&gt;"",YEAR(TODAY())-M57&gt;10),"OLD - REVIEW","OK"),"MISMATCH"))))</f>
        <v/>
      </c>
      <c r="P57" s="26"/>
      <c r="Q57" s="25"/>
      <c r="R57" s="27"/>
      <c r="S57" s="26"/>
    </row>
    <row r="58" customFormat="false" ht="15" hidden="false" customHeight="false" outlineLevel="0" collapsed="false">
      <c r="B58" s="31" t="s">
        <v>91</v>
      </c>
      <c r="H58" s="32" t="n">
        <f aca="false">SUM(H13:H57)</f>
        <v>3020000</v>
      </c>
    </row>
    <row r="60" customFormat="false" ht="30" hidden="false" customHeight="true" outlineLevel="0" collapsed="false">
      <c r="B60" s="33" t="s">
        <v>92</v>
      </c>
      <c r="C60" s="33"/>
      <c r="D60" s="33"/>
      <c r="E60" s="33"/>
      <c r="F60" s="33"/>
      <c r="G60" s="33"/>
      <c r="H60" s="33"/>
      <c r="I60" s="33"/>
      <c r="J60" s="33"/>
      <c r="K60" s="33"/>
      <c r="L60" s="33"/>
      <c r="M60" s="33"/>
      <c r="N60" s="33"/>
      <c r="O60" s="33"/>
      <c r="P60" s="33"/>
      <c r="Q60" s="33"/>
      <c r="R60" s="33"/>
    </row>
    <row r="61" customFormat="false" ht="30" hidden="false" customHeight="true" outlineLevel="0" collapsed="false">
      <c r="B61" s="33" t="s">
        <v>93</v>
      </c>
      <c r="C61" s="33"/>
      <c r="D61" s="33"/>
      <c r="E61" s="33"/>
      <c r="F61" s="33"/>
      <c r="G61" s="33"/>
      <c r="H61" s="33"/>
      <c r="I61" s="33"/>
      <c r="J61" s="33"/>
      <c r="K61" s="33"/>
      <c r="L61" s="33"/>
      <c r="M61" s="33"/>
      <c r="N61" s="33"/>
      <c r="O61" s="33"/>
      <c r="P61" s="33"/>
      <c r="Q61" s="33"/>
      <c r="R61" s="33"/>
    </row>
    <row r="62" customFormat="false" ht="30" hidden="false" customHeight="true" outlineLevel="0" collapsed="false">
      <c r="B62" s="33" t="s">
        <v>94</v>
      </c>
      <c r="C62" s="33"/>
      <c r="D62" s="33"/>
      <c r="E62" s="33"/>
      <c r="F62" s="33"/>
      <c r="G62" s="33"/>
      <c r="H62" s="33"/>
      <c r="I62" s="33"/>
      <c r="J62" s="33"/>
      <c r="K62" s="33"/>
      <c r="L62" s="33"/>
      <c r="M62" s="33"/>
      <c r="N62" s="33"/>
      <c r="O62" s="33"/>
      <c r="P62" s="33"/>
      <c r="Q62" s="33"/>
      <c r="R62" s="33"/>
    </row>
    <row r="63" customFormat="false" ht="30" hidden="false" customHeight="true" outlineLevel="0" collapsed="false">
      <c r="B63" s="33" t="s">
        <v>95</v>
      </c>
      <c r="C63" s="33"/>
      <c r="D63" s="33"/>
      <c r="E63" s="33"/>
      <c r="F63" s="33"/>
      <c r="G63" s="33"/>
      <c r="H63" s="33"/>
      <c r="I63" s="33"/>
      <c r="J63" s="33"/>
      <c r="K63" s="33"/>
      <c r="L63" s="33"/>
      <c r="M63" s="33"/>
      <c r="N63" s="33"/>
      <c r="O63" s="33"/>
      <c r="P63" s="33"/>
      <c r="Q63" s="33"/>
      <c r="R63" s="33"/>
    </row>
    <row r="64" customFormat="false" ht="30" hidden="false" customHeight="true" outlineLevel="0" collapsed="false">
      <c r="B64" s="34" t="s">
        <v>96</v>
      </c>
      <c r="C64" s="34"/>
      <c r="D64" s="34"/>
      <c r="E64" s="34"/>
      <c r="F64" s="34"/>
      <c r="G64" s="34"/>
      <c r="H64" s="34"/>
      <c r="I64" s="34"/>
      <c r="J64" s="34"/>
      <c r="K64" s="34"/>
      <c r="L64" s="34"/>
      <c r="M64" s="34"/>
      <c r="N64" s="34"/>
      <c r="O64" s="34"/>
      <c r="P64" s="34"/>
      <c r="Q64" s="34"/>
      <c r="R64" s="34"/>
    </row>
  </sheetData>
  <mergeCells count="11">
    <mergeCell ref="B5:D5"/>
    <mergeCell ref="C6:D6"/>
    <mergeCell ref="C7:D7"/>
    <mergeCell ref="C8:D8"/>
    <mergeCell ref="C9:D9"/>
    <mergeCell ref="B10:J10"/>
    <mergeCell ref="B60:R60"/>
    <mergeCell ref="B61:R61"/>
    <mergeCell ref="B62:R62"/>
    <mergeCell ref="B63:R63"/>
    <mergeCell ref="B64:R64"/>
  </mergeCells>
  <dataValidations count="1">
    <dataValidation allowBlank="true" errorStyle="stop" operator="between" showDropDown="false" showErrorMessage="false" showInputMessage="false" sqref="B13:B57" type="list">
      <formula1>"Bank account,Fixed deposit,Mutual fund,Demat / shares,Insurance - life,Insurance - health,EPF / PPF,NPS,Post office scheme,Property,Gold / jewellery,Vehicle,Business interest,Digital asset,Other"</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M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5" topLeftCell="C6" activePane="bottomRight" state="frozen"/>
      <selection pane="topLeft" activeCell="A1" activeCellId="0" sqref="A1"/>
      <selection pane="topRight" activeCell="C1" activeCellId="0" sqref="C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2" min="2" style="0" width="18"/>
    <col collapsed="false" customWidth="true" hidden="false" outlineLevel="0" max="3" min="3" style="0" width="26"/>
    <col collapsed="false" customWidth="true" hidden="false" outlineLevel="0" max="4" min="4" style="0" width="22"/>
    <col collapsed="false" customWidth="true" hidden="false" outlineLevel="0" max="5" min="5" style="0" width="16"/>
    <col collapsed="false" customWidth="true" hidden="false" outlineLevel="0" max="6" min="6" style="0" width="15"/>
    <col collapsed="false" customWidth="true" hidden="false" outlineLevel="0" max="7" min="7" style="0" width="16"/>
    <col collapsed="false" customWidth="true" hidden="false" outlineLevel="0" max="8" min="8" style="0" width="14"/>
    <col collapsed="false" customWidth="true" hidden="false" outlineLevel="0" max="9" min="9" style="0" width="24"/>
    <col collapsed="false" customWidth="true" hidden="false" outlineLevel="0" max="10" min="10" style="0" width="16"/>
    <col collapsed="false" customWidth="true" hidden="false" outlineLevel="0" max="11" min="11" style="0" width="15"/>
    <col collapsed="false" customWidth="true" hidden="false" outlineLevel="0" max="12" min="12" style="0" width="14"/>
    <col collapsed="false" customWidth="true" hidden="false" outlineLevel="0" max="13" min="13" style="0" width="32"/>
  </cols>
  <sheetData>
    <row r="2" customFormat="false" ht="19.7" hidden="false" customHeight="false" outlineLevel="0" collapsed="false">
      <c r="B2" s="18" t="s">
        <v>97</v>
      </c>
    </row>
    <row r="3" customFormat="false" ht="15" hidden="false" customHeight="false" outlineLevel="0" collapsed="false">
      <c r="B3" s="19" t="s">
        <v>98</v>
      </c>
    </row>
    <row r="5" customFormat="false" ht="42" hidden="false" customHeight="true" outlineLevel="0" collapsed="false">
      <c r="B5" s="24" t="s">
        <v>99</v>
      </c>
      <c r="C5" s="24" t="s">
        <v>100</v>
      </c>
      <c r="D5" s="24" t="s">
        <v>101</v>
      </c>
      <c r="E5" s="24" t="s">
        <v>102</v>
      </c>
      <c r="F5" s="24" t="s">
        <v>103</v>
      </c>
      <c r="G5" s="24" t="s">
        <v>104</v>
      </c>
      <c r="H5" s="24" t="s">
        <v>105</v>
      </c>
      <c r="I5" s="24" t="s">
        <v>106</v>
      </c>
      <c r="J5" s="24" t="s">
        <v>107</v>
      </c>
      <c r="K5" s="24" t="s">
        <v>108</v>
      </c>
      <c r="L5" s="24" t="s">
        <v>109</v>
      </c>
      <c r="M5" s="24" t="s">
        <v>65</v>
      </c>
    </row>
    <row r="6" customFormat="false" ht="23.85" hidden="false" customHeight="false" outlineLevel="0" collapsed="false">
      <c r="B6" s="25" t="s">
        <v>110</v>
      </c>
      <c r="C6" s="25" t="s">
        <v>111</v>
      </c>
      <c r="D6" s="25" t="s">
        <v>112</v>
      </c>
      <c r="E6" s="27" t="n">
        <v>2840000</v>
      </c>
      <c r="F6" s="28" t="n">
        <v>46222</v>
      </c>
      <c r="G6" s="27" t="n">
        <v>34500</v>
      </c>
      <c r="H6" s="25" t="s">
        <v>113</v>
      </c>
      <c r="I6" s="25" t="s">
        <v>114</v>
      </c>
      <c r="J6" s="25" t="s">
        <v>115</v>
      </c>
      <c r="K6" s="25" t="s">
        <v>46</v>
      </c>
      <c r="L6" s="25" t="s">
        <v>116</v>
      </c>
      <c r="M6" s="26" t="s">
        <v>117</v>
      </c>
    </row>
    <row r="7" customFormat="false" ht="15" hidden="false" customHeight="false" outlineLevel="0" collapsed="false">
      <c r="B7" s="25" t="s">
        <v>118</v>
      </c>
      <c r="C7" s="25" t="s">
        <v>119</v>
      </c>
      <c r="D7" s="25" t="s">
        <v>120</v>
      </c>
      <c r="E7" s="27" t="n">
        <v>0</v>
      </c>
      <c r="F7" s="28" t="n">
        <v>46222</v>
      </c>
      <c r="G7" s="27" t="n">
        <v>0</v>
      </c>
      <c r="H7" s="25" t="s">
        <v>113</v>
      </c>
      <c r="I7" s="25" t="s">
        <v>114</v>
      </c>
      <c r="J7" s="25" t="s">
        <v>121</v>
      </c>
      <c r="K7" s="25" t="s">
        <v>116</v>
      </c>
      <c r="L7" s="25" t="s">
        <v>46</v>
      </c>
      <c r="M7" s="26" t="s">
        <v>122</v>
      </c>
    </row>
    <row r="8" customFormat="false" ht="15" hidden="false" customHeight="false" outlineLevel="0" collapsed="false">
      <c r="B8" s="25" t="s">
        <v>123</v>
      </c>
      <c r="C8" s="25" t="s">
        <v>124</v>
      </c>
      <c r="D8" s="25" t="s">
        <v>125</v>
      </c>
      <c r="E8" s="27" t="n">
        <v>0</v>
      </c>
      <c r="F8" s="28" t="n">
        <v>46222</v>
      </c>
      <c r="G8" s="27" t="n">
        <v>1499</v>
      </c>
      <c r="H8" s="25" t="s">
        <v>126</v>
      </c>
      <c r="I8" s="25" t="s">
        <v>119</v>
      </c>
      <c r="J8" s="25" t="s">
        <v>127</v>
      </c>
      <c r="K8" s="25" t="s">
        <v>116</v>
      </c>
      <c r="L8" s="25" t="s">
        <v>46</v>
      </c>
      <c r="M8" s="26"/>
    </row>
    <row r="9" customFormat="false" ht="15" hidden="false" customHeight="false" outlineLevel="0" collapsed="false">
      <c r="B9" s="25"/>
      <c r="C9" s="25"/>
      <c r="D9" s="25"/>
      <c r="E9" s="27"/>
      <c r="F9" s="28"/>
      <c r="G9" s="27"/>
      <c r="H9" s="25"/>
      <c r="I9" s="25"/>
      <c r="J9" s="25"/>
      <c r="K9" s="25"/>
      <c r="L9" s="25"/>
      <c r="M9" s="26"/>
    </row>
    <row r="10" customFormat="false" ht="15" hidden="false" customHeight="false" outlineLevel="0" collapsed="false">
      <c r="B10" s="25"/>
      <c r="C10" s="25"/>
      <c r="D10" s="25"/>
      <c r="E10" s="27"/>
      <c r="F10" s="28"/>
      <c r="G10" s="27"/>
      <c r="H10" s="25"/>
      <c r="I10" s="25"/>
      <c r="J10" s="25"/>
      <c r="K10" s="25"/>
      <c r="L10" s="25"/>
      <c r="M10" s="26"/>
    </row>
    <row r="11" customFormat="false" ht="15" hidden="false" customHeight="false" outlineLevel="0" collapsed="false">
      <c r="B11" s="25"/>
      <c r="C11" s="25"/>
      <c r="D11" s="25"/>
      <c r="E11" s="27"/>
      <c r="F11" s="28"/>
      <c r="G11" s="27"/>
      <c r="H11" s="25"/>
      <c r="I11" s="25"/>
      <c r="J11" s="25"/>
      <c r="K11" s="25"/>
      <c r="L11" s="25"/>
      <c r="M11" s="26"/>
    </row>
    <row r="12" customFormat="false" ht="15" hidden="false" customHeight="false" outlineLevel="0" collapsed="false">
      <c r="B12" s="25"/>
      <c r="C12" s="25"/>
      <c r="D12" s="25"/>
      <c r="E12" s="27"/>
      <c r="F12" s="28"/>
      <c r="G12" s="27"/>
      <c r="H12" s="25"/>
      <c r="I12" s="25"/>
      <c r="J12" s="25"/>
      <c r="K12" s="25"/>
      <c r="L12" s="25"/>
      <c r="M12" s="26"/>
    </row>
    <row r="13" customFormat="false" ht="15" hidden="false" customHeight="false" outlineLevel="0" collapsed="false">
      <c r="B13" s="25"/>
      <c r="C13" s="25"/>
      <c r="D13" s="25"/>
      <c r="E13" s="27"/>
      <c r="F13" s="28"/>
      <c r="G13" s="27"/>
      <c r="H13" s="25"/>
      <c r="I13" s="25"/>
      <c r="J13" s="25"/>
      <c r="K13" s="25"/>
      <c r="L13" s="25"/>
      <c r="M13" s="26"/>
    </row>
    <row r="14" customFormat="false" ht="15" hidden="false" customHeight="false" outlineLevel="0" collapsed="false">
      <c r="B14" s="25"/>
      <c r="C14" s="25"/>
      <c r="D14" s="25"/>
      <c r="E14" s="27"/>
      <c r="F14" s="28"/>
      <c r="G14" s="27"/>
      <c r="H14" s="25"/>
      <c r="I14" s="25"/>
      <c r="J14" s="25"/>
      <c r="K14" s="25"/>
      <c r="L14" s="25"/>
      <c r="M14" s="26"/>
    </row>
    <row r="15" customFormat="false" ht="15" hidden="false" customHeight="false" outlineLevel="0" collapsed="false">
      <c r="B15" s="25"/>
      <c r="C15" s="25"/>
      <c r="D15" s="25"/>
      <c r="E15" s="27"/>
      <c r="F15" s="28"/>
      <c r="G15" s="27"/>
      <c r="H15" s="25"/>
      <c r="I15" s="25"/>
      <c r="J15" s="25"/>
      <c r="K15" s="25"/>
      <c r="L15" s="25"/>
      <c r="M15" s="26"/>
    </row>
    <row r="16" customFormat="false" ht="15" hidden="false" customHeight="false" outlineLevel="0" collapsed="false">
      <c r="B16" s="25"/>
      <c r="C16" s="25"/>
      <c r="D16" s="25"/>
      <c r="E16" s="27"/>
      <c r="F16" s="28"/>
      <c r="G16" s="27"/>
      <c r="H16" s="25"/>
      <c r="I16" s="25"/>
      <c r="J16" s="25"/>
      <c r="K16" s="25"/>
      <c r="L16" s="25"/>
      <c r="M16" s="26"/>
    </row>
    <row r="17" customFormat="false" ht="15" hidden="false" customHeight="false" outlineLevel="0" collapsed="false">
      <c r="B17" s="25"/>
      <c r="C17" s="25"/>
      <c r="D17" s="25"/>
      <c r="E17" s="27"/>
      <c r="F17" s="28"/>
      <c r="G17" s="27"/>
      <c r="H17" s="25"/>
      <c r="I17" s="25"/>
      <c r="J17" s="25"/>
      <c r="K17" s="25"/>
      <c r="L17" s="25"/>
      <c r="M17" s="26"/>
    </row>
    <row r="18" customFormat="false" ht="15" hidden="false" customHeight="false" outlineLevel="0" collapsed="false">
      <c r="B18" s="25"/>
      <c r="C18" s="25"/>
      <c r="D18" s="25"/>
      <c r="E18" s="27"/>
      <c r="F18" s="28"/>
      <c r="G18" s="27"/>
      <c r="H18" s="25"/>
      <c r="I18" s="25"/>
      <c r="J18" s="25"/>
      <c r="K18" s="25"/>
      <c r="L18" s="25"/>
      <c r="M18" s="26"/>
    </row>
    <row r="19" customFormat="false" ht="15" hidden="false" customHeight="false" outlineLevel="0" collapsed="false">
      <c r="B19" s="25"/>
      <c r="C19" s="25"/>
      <c r="D19" s="25"/>
      <c r="E19" s="27"/>
      <c r="F19" s="28"/>
      <c r="G19" s="27"/>
      <c r="H19" s="25"/>
      <c r="I19" s="25"/>
      <c r="J19" s="25"/>
      <c r="K19" s="25"/>
      <c r="L19" s="25"/>
      <c r="M19" s="26"/>
    </row>
    <row r="20" customFormat="false" ht="15" hidden="false" customHeight="false" outlineLevel="0" collapsed="false">
      <c r="B20" s="25"/>
      <c r="C20" s="25"/>
      <c r="D20" s="25"/>
      <c r="E20" s="27"/>
      <c r="F20" s="28"/>
      <c r="G20" s="27"/>
      <c r="H20" s="25"/>
      <c r="I20" s="25"/>
      <c r="J20" s="25"/>
      <c r="K20" s="25"/>
      <c r="L20" s="25"/>
      <c r="M20" s="26"/>
    </row>
    <row r="21" customFormat="false" ht="15" hidden="false" customHeight="false" outlineLevel="0" collapsed="false">
      <c r="B21" s="25"/>
      <c r="C21" s="25"/>
      <c r="D21" s="25"/>
      <c r="E21" s="27"/>
      <c r="F21" s="28"/>
      <c r="G21" s="27"/>
      <c r="H21" s="25"/>
      <c r="I21" s="25"/>
      <c r="J21" s="25"/>
      <c r="K21" s="25"/>
      <c r="L21" s="25"/>
      <c r="M21" s="26"/>
    </row>
    <row r="22" customFormat="false" ht="15" hidden="false" customHeight="false" outlineLevel="0" collapsed="false">
      <c r="B22" s="25"/>
      <c r="C22" s="25"/>
      <c r="D22" s="25"/>
      <c r="E22" s="27"/>
      <c r="F22" s="28"/>
      <c r="G22" s="27"/>
      <c r="H22" s="25"/>
      <c r="I22" s="25"/>
      <c r="J22" s="25"/>
      <c r="K22" s="25"/>
      <c r="L22" s="25"/>
      <c r="M22" s="26"/>
    </row>
    <row r="23" customFormat="false" ht="15" hidden="false" customHeight="false" outlineLevel="0" collapsed="false">
      <c r="B23" s="25"/>
      <c r="C23" s="25"/>
      <c r="D23" s="25"/>
      <c r="E23" s="27"/>
      <c r="F23" s="28"/>
      <c r="G23" s="27"/>
      <c r="H23" s="25"/>
      <c r="I23" s="25"/>
      <c r="J23" s="25"/>
      <c r="K23" s="25"/>
      <c r="L23" s="25"/>
      <c r="M23" s="26"/>
    </row>
    <row r="24" customFormat="false" ht="15" hidden="false" customHeight="false" outlineLevel="0" collapsed="false">
      <c r="B24" s="25"/>
      <c r="C24" s="25"/>
      <c r="D24" s="25"/>
      <c r="E24" s="27"/>
      <c r="F24" s="28"/>
      <c r="G24" s="27"/>
      <c r="H24" s="25"/>
      <c r="I24" s="25"/>
      <c r="J24" s="25"/>
      <c r="K24" s="25"/>
      <c r="L24" s="25"/>
      <c r="M24" s="26"/>
    </row>
    <row r="25" customFormat="false" ht="15" hidden="false" customHeight="false" outlineLevel="0" collapsed="false">
      <c r="B25" s="25"/>
      <c r="C25" s="25"/>
      <c r="D25" s="25"/>
      <c r="E25" s="27"/>
      <c r="F25" s="28"/>
      <c r="G25" s="27"/>
      <c r="H25" s="25"/>
      <c r="I25" s="25"/>
      <c r="J25" s="25"/>
      <c r="K25" s="25"/>
      <c r="L25" s="25"/>
      <c r="M25" s="26"/>
    </row>
    <row r="26" customFormat="false" ht="15" hidden="false" customHeight="false" outlineLevel="0" collapsed="false">
      <c r="B26" s="25"/>
      <c r="C26" s="25"/>
      <c r="D26" s="25"/>
      <c r="E26" s="27"/>
      <c r="F26" s="28"/>
      <c r="G26" s="27"/>
      <c r="H26" s="25"/>
      <c r="I26" s="25"/>
      <c r="J26" s="25"/>
      <c r="K26" s="25"/>
      <c r="L26" s="25"/>
      <c r="M26" s="26"/>
    </row>
    <row r="27" customFormat="false" ht="15" hidden="false" customHeight="false" outlineLevel="0" collapsed="false">
      <c r="B27" s="25"/>
      <c r="C27" s="25"/>
      <c r="D27" s="25"/>
      <c r="E27" s="27"/>
      <c r="F27" s="28"/>
      <c r="G27" s="27"/>
      <c r="H27" s="25"/>
      <c r="I27" s="25"/>
      <c r="J27" s="25"/>
      <c r="K27" s="25"/>
      <c r="L27" s="25"/>
      <c r="M27" s="26"/>
    </row>
    <row r="28" customFormat="false" ht="15" hidden="false" customHeight="false" outlineLevel="0" collapsed="false">
      <c r="B28" s="25"/>
      <c r="C28" s="25"/>
      <c r="D28" s="25"/>
      <c r="E28" s="27"/>
      <c r="F28" s="28"/>
      <c r="G28" s="27"/>
      <c r="H28" s="25"/>
      <c r="I28" s="25"/>
      <c r="J28" s="25"/>
      <c r="K28" s="25"/>
      <c r="L28" s="25"/>
      <c r="M28" s="26"/>
    </row>
    <row r="29" customFormat="false" ht="15" hidden="false" customHeight="false" outlineLevel="0" collapsed="false">
      <c r="B29" s="25"/>
      <c r="C29" s="25"/>
      <c r="D29" s="25"/>
      <c r="E29" s="27"/>
      <c r="F29" s="28"/>
      <c r="G29" s="27"/>
      <c r="H29" s="25"/>
      <c r="I29" s="25"/>
      <c r="J29" s="25"/>
      <c r="K29" s="25"/>
      <c r="L29" s="25"/>
      <c r="M29" s="26"/>
    </row>
    <row r="30" customFormat="false" ht="15" hidden="false" customHeight="false" outlineLevel="0" collapsed="false">
      <c r="B30" s="25"/>
      <c r="C30" s="25"/>
      <c r="D30" s="25"/>
      <c r="E30" s="27"/>
      <c r="F30" s="28"/>
      <c r="G30" s="27"/>
      <c r="H30" s="25"/>
      <c r="I30" s="25"/>
      <c r="J30" s="25"/>
      <c r="K30" s="25"/>
      <c r="L30" s="25"/>
      <c r="M30" s="26"/>
    </row>
    <row r="31" customFormat="false" ht="15" hidden="false" customHeight="false" outlineLevel="0" collapsed="false">
      <c r="B31" s="25"/>
      <c r="C31" s="25"/>
      <c r="D31" s="25"/>
      <c r="E31" s="27"/>
      <c r="F31" s="28"/>
      <c r="G31" s="27"/>
      <c r="H31" s="25"/>
      <c r="I31" s="25"/>
      <c r="J31" s="25"/>
      <c r="K31" s="25"/>
      <c r="L31" s="25"/>
      <c r="M31" s="26"/>
    </row>
    <row r="32" customFormat="false" ht="15" hidden="false" customHeight="false" outlineLevel="0" collapsed="false">
      <c r="B32" s="25"/>
      <c r="C32" s="25"/>
      <c r="D32" s="25"/>
      <c r="E32" s="27"/>
      <c r="F32" s="28"/>
      <c r="G32" s="27"/>
      <c r="H32" s="25"/>
      <c r="I32" s="25"/>
      <c r="J32" s="25"/>
      <c r="K32" s="25"/>
      <c r="L32" s="25"/>
      <c r="M32" s="26"/>
    </row>
    <row r="33" customFormat="false" ht="15" hidden="false" customHeight="false" outlineLevel="0" collapsed="false">
      <c r="B33" s="25"/>
      <c r="C33" s="25"/>
      <c r="D33" s="25"/>
      <c r="E33" s="27"/>
      <c r="F33" s="28"/>
      <c r="G33" s="27"/>
      <c r="H33" s="25"/>
      <c r="I33" s="25"/>
      <c r="J33" s="25"/>
      <c r="K33" s="25"/>
      <c r="L33" s="25"/>
      <c r="M33" s="26"/>
    </row>
    <row r="34" customFormat="false" ht="15" hidden="false" customHeight="false" outlineLevel="0" collapsed="false">
      <c r="B34" s="25"/>
      <c r="C34" s="25"/>
      <c r="D34" s="25"/>
      <c r="E34" s="27"/>
      <c r="F34" s="28"/>
      <c r="G34" s="27"/>
      <c r="H34" s="25"/>
      <c r="I34" s="25"/>
      <c r="J34" s="25"/>
      <c r="K34" s="25"/>
      <c r="L34" s="25"/>
      <c r="M34" s="26"/>
    </row>
    <row r="35" customFormat="false" ht="15" hidden="false" customHeight="false" outlineLevel="0" collapsed="false">
      <c r="B35" s="25"/>
      <c r="C35" s="25"/>
      <c r="D35" s="25"/>
      <c r="E35" s="27"/>
      <c r="F35" s="28"/>
      <c r="G35" s="27"/>
      <c r="H35" s="25"/>
      <c r="I35" s="25"/>
      <c r="J35" s="25"/>
      <c r="K35" s="25"/>
      <c r="L35" s="25"/>
      <c r="M35" s="26"/>
    </row>
    <row r="36" customFormat="false" ht="15" hidden="false" customHeight="false" outlineLevel="0" collapsed="false">
      <c r="B36" s="31" t="s">
        <v>91</v>
      </c>
      <c r="E36" s="32" t="n">
        <f aca="false">SUM(E6:E35)</f>
        <v>2840000</v>
      </c>
      <c r="G36" s="32" t="n">
        <f aca="false">SUM(G6:G35)</f>
        <v>35999</v>
      </c>
    </row>
    <row r="38" customFormat="false" ht="31.5" hidden="false" customHeight="true" outlineLevel="0" collapsed="false">
      <c r="B38" s="33" t="s">
        <v>128</v>
      </c>
      <c r="C38" s="33"/>
      <c r="D38" s="33"/>
      <c r="E38" s="33"/>
      <c r="F38" s="33"/>
      <c r="G38" s="33"/>
      <c r="H38" s="33"/>
      <c r="I38" s="33"/>
      <c r="J38" s="33"/>
      <c r="K38" s="33"/>
      <c r="L38" s="33"/>
      <c r="M38" s="33"/>
    </row>
  </sheetData>
  <mergeCells count="1">
    <mergeCell ref="B38:M38"/>
  </mergeCells>
  <dataValidations count="1">
    <dataValidation allowBlank="true" errorStyle="stop" operator="between" showDropDown="false" showErrorMessage="false" showInputMessage="false" sqref="K6:K35" type="list">
      <formula1>"Yes,No,Partly"</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J5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12" topLeftCell="C13" activePane="bottomRight" state="frozen"/>
      <selection pane="topLeft" activeCell="A1" activeCellId="0" sqref="A1"/>
      <selection pane="topRight" activeCell="C1" activeCellId="0" sqref="C1"/>
      <selection pane="bottomLeft" activeCell="A13" activeCellId="0" sqref="A13"/>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0"/>
    <col collapsed="false" customWidth="true" hidden="false" outlineLevel="0" max="3" min="3" style="0" width="30"/>
    <col collapsed="false" customWidth="true" hidden="false" outlineLevel="0" max="4" min="4" style="0" width="26"/>
    <col collapsed="false" customWidth="true" hidden="false" outlineLevel="0" max="5" min="5" style="0" width="18"/>
    <col collapsed="false" customWidth="true" hidden="false" outlineLevel="0" max="6" min="6" style="0" width="24"/>
    <col collapsed="false" customWidth="true" hidden="false" outlineLevel="0" max="7" min="7" style="0" width="14"/>
    <col collapsed="false" customWidth="true" hidden="false" outlineLevel="0" max="8" min="8" style="0" width="16"/>
    <col collapsed="false" customWidth="true" hidden="false" outlineLevel="0" max="9" min="9" style="0" width="20"/>
    <col collapsed="false" customWidth="true" hidden="false" outlineLevel="0" max="10" min="10" style="0" width="28"/>
  </cols>
  <sheetData>
    <row r="2" customFormat="false" ht="19.7" hidden="false" customHeight="false" outlineLevel="0" collapsed="false">
      <c r="B2" s="18" t="s">
        <v>129</v>
      </c>
    </row>
    <row r="3" customFormat="false" ht="15" hidden="false" customHeight="false" outlineLevel="0" collapsed="false">
      <c r="B3" s="19" t="s">
        <v>130</v>
      </c>
    </row>
    <row r="5" customFormat="false" ht="39.75" hidden="false" customHeight="true" outlineLevel="0" collapsed="false">
      <c r="B5" s="23" t="s">
        <v>131</v>
      </c>
      <c r="C5" s="23"/>
      <c r="D5" s="23"/>
      <c r="E5" s="23"/>
      <c r="F5" s="23"/>
      <c r="G5" s="23"/>
      <c r="H5" s="23"/>
      <c r="I5" s="23"/>
      <c r="J5" s="23"/>
    </row>
    <row r="7" customFormat="false" ht="16.15" hidden="false" customHeight="false" outlineLevel="0" collapsed="false">
      <c r="B7" s="21" t="s">
        <v>132</v>
      </c>
      <c r="C7" s="35" t="n">
        <f aca="false">SUMPRODUCT(($B$13:$B$42&lt;&gt;"")*1)</f>
        <v>5</v>
      </c>
    </row>
    <row r="8" customFormat="false" ht="16.15" hidden="false" customHeight="false" outlineLevel="0" collapsed="false">
      <c r="B8" s="31" t="s">
        <v>133</v>
      </c>
      <c r="C8" s="35" t="n">
        <f aca="false">SUMPRODUCT(($B$13:$B$42&lt;&gt;"")*(($F$13:$F$42="")+($F$13:$F$42="No route recorded")))</f>
        <v>0</v>
      </c>
    </row>
    <row r="9" customFormat="false" ht="16.15" hidden="false" customHeight="false" outlineLevel="0" collapsed="false">
      <c r="B9" s="31" t="s">
        <v>134</v>
      </c>
      <c r="C9" s="35" t="n">
        <f aca="false">SUMPRODUCT(($B$13:$B$42&lt;&gt;"")*($G$13:$G$42="No"))</f>
        <v>1</v>
      </c>
    </row>
    <row r="10" customFormat="false" ht="16.15" hidden="false" customHeight="false" outlineLevel="0" collapsed="false">
      <c r="B10" s="31" t="s">
        <v>135</v>
      </c>
      <c r="C10" s="35" t="n">
        <f aca="false">SUMPRODUCT(($B$13:$B$42&lt;&gt;"")*(($H$13:$H$42="")+(UPPER($H$13:$H$42)="NOBODY")))</f>
        <v>1</v>
      </c>
    </row>
    <row r="12" customFormat="false" ht="42" hidden="false" customHeight="true" outlineLevel="0" collapsed="false">
      <c r="B12" s="24" t="s">
        <v>136</v>
      </c>
      <c r="C12" s="24" t="s">
        <v>137</v>
      </c>
      <c r="D12" s="24" t="s">
        <v>138</v>
      </c>
      <c r="E12" s="24" t="s">
        <v>99</v>
      </c>
      <c r="F12" s="24" t="s">
        <v>139</v>
      </c>
      <c r="G12" s="24" t="s">
        <v>140</v>
      </c>
      <c r="H12" s="24" t="s">
        <v>63</v>
      </c>
      <c r="I12" s="24" t="s">
        <v>141</v>
      </c>
      <c r="J12" s="24" t="s">
        <v>65</v>
      </c>
    </row>
    <row r="13" customFormat="false" ht="35.05" hidden="false" customHeight="false" outlineLevel="0" collapsed="false">
      <c r="B13" s="25" t="s">
        <v>142</v>
      </c>
      <c r="C13" s="26" t="s">
        <v>143</v>
      </c>
      <c r="D13" s="25" t="s">
        <v>144</v>
      </c>
      <c r="E13" s="25" t="s">
        <v>145</v>
      </c>
      <c r="F13" s="25" t="s">
        <v>146</v>
      </c>
      <c r="G13" s="25" t="s">
        <v>46</v>
      </c>
      <c r="H13" s="25" t="s">
        <v>70</v>
      </c>
      <c r="I13" s="25" t="s">
        <v>147</v>
      </c>
      <c r="J13" s="26" t="s">
        <v>148</v>
      </c>
    </row>
    <row r="14" customFormat="false" ht="23.85" hidden="false" customHeight="false" outlineLevel="0" collapsed="false">
      <c r="B14" s="25" t="s">
        <v>146</v>
      </c>
      <c r="C14" s="26" t="s">
        <v>149</v>
      </c>
      <c r="D14" s="25" t="s">
        <v>144</v>
      </c>
      <c r="E14" s="25" t="s">
        <v>145</v>
      </c>
      <c r="F14" s="25" t="s">
        <v>150</v>
      </c>
      <c r="G14" s="25" t="s">
        <v>46</v>
      </c>
      <c r="H14" s="25" t="s">
        <v>70</v>
      </c>
      <c r="I14" s="25" t="s">
        <v>151</v>
      </c>
      <c r="J14" s="26" t="s">
        <v>152</v>
      </c>
    </row>
    <row r="15" customFormat="false" ht="35.05" hidden="false" customHeight="false" outlineLevel="0" collapsed="false">
      <c r="B15" s="25" t="s">
        <v>153</v>
      </c>
      <c r="C15" s="26" t="s">
        <v>154</v>
      </c>
      <c r="D15" s="25" t="s">
        <v>144</v>
      </c>
      <c r="E15" s="25" t="s">
        <v>155</v>
      </c>
      <c r="F15" s="25" t="s">
        <v>156</v>
      </c>
      <c r="G15" s="25" t="s">
        <v>157</v>
      </c>
      <c r="H15" s="25" t="s">
        <v>70</v>
      </c>
      <c r="I15" s="25" t="s">
        <v>151</v>
      </c>
      <c r="J15" s="26" t="s">
        <v>158</v>
      </c>
    </row>
    <row r="16" customFormat="false" ht="35.05" hidden="false" customHeight="false" outlineLevel="0" collapsed="false">
      <c r="B16" s="25" t="s">
        <v>159</v>
      </c>
      <c r="C16" s="26" t="s">
        <v>160</v>
      </c>
      <c r="D16" s="25" t="s">
        <v>42</v>
      </c>
      <c r="E16" s="25" t="s">
        <v>155</v>
      </c>
      <c r="F16" s="25" t="s">
        <v>156</v>
      </c>
      <c r="G16" s="25" t="s">
        <v>157</v>
      </c>
      <c r="H16" s="25" t="s">
        <v>70</v>
      </c>
      <c r="I16" s="25" t="s">
        <v>161</v>
      </c>
      <c r="J16" s="26" t="s">
        <v>162</v>
      </c>
    </row>
    <row r="17" customFormat="false" ht="23.85" hidden="false" customHeight="false" outlineLevel="0" collapsed="false">
      <c r="B17" s="25" t="s">
        <v>163</v>
      </c>
      <c r="C17" s="26" t="s">
        <v>164</v>
      </c>
      <c r="D17" s="25" t="s">
        <v>144</v>
      </c>
      <c r="E17" s="25" t="s">
        <v>165</v>
      </c>
      <c r="F17" s="25" t="s">
        <v>146</v>
      </c>
      <c r="G17" s="25" t="s">
        <v>116</v>
      </c>
      <c r="H17" s="25" t="s">
        <v>79</v>
      </c>
      <c r="I17" s="25" t="s">
        <v>151</v>
      </c>
      <c r="J17" s="26" t="s">
        <v>166</v>
      </c>
    </row>
    <row r="18" customFormat="false" ht="15" hidden="false" customHeight="false" outlineLevel="0" collapsed="false">
      <c r="B18" s="25"/>
      <c r="C18" s="26"/>
      <c r="D18" s="25"/>
      <c r="E18" s="25"/>
      <c r="F18" s="25"/>
      <c r="G18" s="25"/>
      <c r="H18" s="25"/>
      <c r="I18" s="25"/>
      <c r="J18" s="26"/>
    </row>
    <row r="19" customFormat="false" ht="15" hidden="false" customHeight="false" outlineLevel="0" collapsed="false">
      <c r="B19" s="25"/>
      <c r="C19" s="26"/>
      <c r="D19" s="25"/>
      <c r="E19" s="25"/>
      <c r="F19" s="25"/>
      <c r="G19" s="25"/>
      <c r="H19" s="25"/>
      <c r="I19" s="25"/>
      <c r="J19" s="26"/>
    </row>
    <row r="20" customFormat="false" ht="15" hidden="false" customHeight="false" outlineLevel="0" collapsed="false">
      <c r="B20" s="25"/>
      <c r="C20" s="26"/>
      <c r="D20" s="25"/>
      <c r="E20" s="25"/>
      <c r="F20" s="25"/>
      <c r="G20" s="25"/>
      <c r="H20" s="25"/>
      <c r="I20" s="25"/>
      <c r="J20" s="26"/>
    </row>
    <row r="21" customFormat="false" ht="15" hidden="false" customHeight="false" outlineLevel="0" collapsed="false">
      <c r="B21" s="25"/>
      <c r="C21" s="26"/>
      <c r="D21" s="25"/>
      <c r="E21" s="25"/>
      <c r="F21" s="25"/>
      <c r="G21" s="25"/>
      <c r="H21" s="25"/>
      <c r="I21" s="25"/>
      <c r="J21" s="26"/>
    </row>
    <row r="22" customFormat="false" ht="15" hidden="false" customHeight="false" outlineLevel="0" collapsed="false">
      <c r="B22" s="25"/>
      <c r="C22" s="26"/>
      <c r="D22" s="25"/>
      <c r="E22" s="25"/>
      <c r="F22" s="25"/>
      <c r="G22" s="25"/>
      <c r="H22" s="25"/>
      <c r="I22" s="25"/>
      <c r="J22" s="26"/>
    </row>
    <row r="23" customFormat="false" ht="15" hidden="false" customHeight="false" outlineLevel="0" collapsed="false">
      <c r="B23" s="25"/>
      <c r="C23" s="26"/>
      <c r="D23" s="25"/>
      <c r="E23" s="25"/>
      <c r="F23" s="25"/>
      <c r="G23" s="25"/>
      <c r="H23" s="25"/>
      <c r="I23" s="25"/>
      <c r="J23" s="26"/>
    </row>
    <row r="24" customFormat="false" ht="15" hidden="false" customHeight="false" outlineLevel="0" collapsed="false">
      <c r="B24" s="25"/>
      <c r="C24" s="26"/>
      <c r="D24" s="25"/>
      <c r="E24" s="25"/>
      <c r="F24" s="25"/>
      <c r="G24" s="25"/>
      <c r="H24" s="25"/>
      <c r="I24" s="25"/>
      <c r="J24" s="26"/>
    </row>
    <row r="25" customFormat="false" ht="15" hidden="false" customHeight="false" outlineLevel="0" collapsed="false">
      <c r="B25" s="25"/>
      <c r="C25" s="26"/>
      <c r="D25" s="25"/>
      <c r="E25" s="25"/>
      <c r="F25" s="25"/>
      <c r="G25" s="25"/>
      <c r="H25" s="25"/>
      <c r="I25" s="25"/>
      <c r="J25" s="26"/>
    </row>
    <row r="26" customFormat="false" ht="15" hidden="false" customHeight="false" outlineLevel="0" collapsed="false">
      <c r="B26" s="25"/>
      <c r="C26" s="26"/>
      <c r="D26" s="25"/>
      <c r="E26" s="25"/>
      <c r="F26" s="25"/>
      <c r="G26" s="25"/>
      <c r="H26" s="25"/>
      <c r="I26" s="25"/>
      <c r="J26" s="26"/>
    </row>
    <row r="27" customFormat="false" ht="15" hidden="false" customHeight="false" outlineLevel="0" collapsed="false">
      <c r="B27" s="25"/>
      <c r="C27" s="26"/>
      <c r="D27" s="25"/>
      <c r="E27" s="25"/>
      <c r="F27" s="25"/>
      <c r="G27" s="25"/>
      <c r="H27" s="25"/>
      <c r="I27" s="25"/>
      <c r="J27" s="26"/>
    </row>
    <row r="28" customFormat="false" ht="15" hidden="false" customHeight="false" outlineLevel="0" collapsed="false">
      <c r="B28" s="25"/>
      <c r="C28" s="26"/>
      <c r="D28" s="25"/>
      <c r="E28" s="25"/>
      <c r="F28" s="25"/>
      <c r="G28" s="25"/>
      <c r="H28" s="25"/>
      <c r="I28" s="25"/>
      <c r="J28" s="26"/>
    </row>
    <row r="29" customFormat="false" ht="15" hidden="false" customHeight="false" outlineLevel="0" collapsed="false">
      <c r="B29" s="25"/>
      <c r="C29" s="26"/>
      <c r="D29" s="25"/>
      <c r="E29" s="25"/>
      <c r="F29" s="25"/>
      <c r="G29" s="25"/>
      <c r="H29" s="25"/>
      <c r="I29" s="25"/>
      <c r="J29" s="26"/>
    </row>
    <row r="30" customFormat="false" ht="15" hidden="false" customHeight="false" outlineLevel="0" collapsed="false">
      <c r="B30" s="25"/>
      <c r="C30" s="26"/>
      <c r="D30" s="25"/>
      <c r="E30" s="25"/>
      <c r="F30" s="25"/>
      <c r="G30" s="25"/>
      <c r="H30" s="25"/>
      <c r="I30" s="25"/>
      <c r="J30" s="26"/>
    </row>
    <row r="31" customFormat="false" ht="15" hidden="false" customHeight="false" outlineLevel="0" collapsed="false">
      <c r="B31" s="25"/>
      <c r="C31" s="26"/>
      <c r="D31" s="25"/>
      <c r="E31" s="25"/>
      <c r="F31" s="25"/>
      <c r="G31" s="25"/>
      <c r="H31" s="25"/>
      <c r="I31" s="25"/>
      <c r="J31" s="26"/>
    </row>
    <row r="32" customFormat="false" ht="15" hidden="false" customHeight="false" outlineLevel="0" collapsed="false">
      <c r="B32" s="25"/>
      <c r="C32" s="26"/>
      <c r="D32" s="25"/>
      <c r="E32" s="25"/>
      <c r="F32" s="25"/>
      <c r="G32" s="25"/>
      <c r="H32" s="25"/>
      <c r="I32" s="25"/>
      <c r="J32" s="26"/>
    </row>
    <row r="33" customFormat="false" ht="15" hidden="false" customHeight="false" outlineLevel="0" collapsed="false">
      <c r="B33" s="25"/>
      <c r="C33" s="26"/>
      <c r="D33" s="25"/>
      <c r="E33" s="25"/>
      <c r="F33" s="25"/>
      <c r="G33" s="25"/>
      <c r="H33" s="25"/>
      <c r="I33" s="25"/>
      <c r="J33" s="26"/>
    </row>
    <row r="34" customFormat="false" ht="15" hidden="false" customHeight="false" outlineLevel="0" collapsed="false">
      <c r="B34" s="25"/>
      <c r="C34" s="26"/>
      <c r="D34" s="25"/>
      <c r="E34" s="25"/>
      <c r="F34" s="25"/>
      <c r="G34" s="25"/>
      <c r="H34" s="25"/>
      <c r="I34" s="25"/>
      <c r="J34" s="26"/>
    </row>
    <row r="35" customFormat="false" ht="15" hidden="false" customHeight="false" outlineLevel="0" collapsed="false">
      <c r="B35" s="25"/>
      <c r="C35" s="26"/>
      <c r="D35" s="25"/>
      <c r="E35" s="25"/>
      <c r="F35" s="25"/>
      <c r="G35" s="25"/>
      <c r="H35" s="25"/>
      <c r="I35" s="25"/>
      <c r="J35" s="26"/>
    </row>
    <row r="36" customFormat="false" ht="15" hidden="false" customHeight="false" outlineLevel="0" collapsed="false">
      <c r="B36" s="25"/>
      <c r="C36" s="26"/>
      <c r="D36" s="25"/>
      <c r="E36" s="25"/>
      <c r="F36" s="25"/>
      <c r="G36" s="25"/>
      <c r="H36" s="25"/>
      <c r="I36" s="25"/>
      <c r="J36" s="26"/>
    </row>
    <row r="37" customFormat="false" ht="15" hidden="false" customHeight="false" outlineLevel="0" collapsed="false">
      <c r="B37" s="25"/>
      <c r="C37" s="26"/>
      <c r="D37" s="25"/>
      <c r="E37" s="25"/>
      <c r="F37" s="25"/>
      <c r="G37" s="25"/>
      <c r="H37" s="25"/>
      <c r="I37" s="25"/>
      <c r="J37" s="26"/>
    </row>
    <row r="38" customFormat="false" ht="15" hidden="false" customHeight="false" outlineLevel="0" collapsed="false">
      <c r="B38" s="25"/>
      <c r="C38" s="26"/>
      <c r="D38" s="25"/>
      <c r="E38" s="25"/>
      <c r="F38" s="25"/>
      <c r="G38" s="25"/>
      <c r="H38" s="25"/>
      <c r="I38" s="25"/>
      <c r="J38" s="26"/>
    </row>
    <row r="39" customFormat="false" ht="15" hidden="false" customHeight="false" outlineLevel="0" collapsed="false">
      <c r="B39" s="25"/>
      <c r="C39" s="26"/>
      <c r="D39" s="25"/>
      <c r="E39" s="25"/>
      <c r="F39" s="25"/>
      <c r="G39" s="25"/>
      <c r="H39" s="25"/>
      <c r="I39" s="25"/>
      <c r="J39" s="26"/>
    </row>
    <row r="40" customFormat="false" ht="15" hidden="false" customHeight="false" outlineLevel="0" collapsed="false">
      <c r="B40" s="25"/>
      <c r="C40" s="26"/>
      <c r="D40" s="25"/>
      <c r="E40" s="25"/>
      <c r="F40" s="25"/>
      <c r="G40" s="25"/>
      <c r="H40" s="25"/>
      <c r="I40" s="25"/>
      <c r="J40" s="26"/>
    </row>
    <row r="41" customFormat="false" ht="15" hidden="false" customHeight="false" outlineLevel="0" collapsed="false">
      <c r="B41" s="25"/>
      <c r="C41" s="26"/>
      <c r="D41" s="25"/>
      <c r="E41" s="25"/>
      <c r="F41" s="25"/>
      <c r="G41" s="25"/>
      <c r="H41" s="25"/>
      <c r="I41" s="25"/>
      <c r="J41" s="26"/>
    </row>
    <row r="42" customFormat="false" ht="15" hidden="false" customHeight="false" outlineLevel="0" collapsed="false">
      <c r="B42" s="25"/>
      <c r="C42" s="26"/>
      <c r="D42" s="25"/>
      <c r="E42" s="25"/>
      <c r="F42" s="25"/>
      <c r="G42" s="25"/>
      <c r="H42" s="25"/>
      <c r="I42" s="25"/>
      <c r="J42" s="26"/>
    </row>
    <row r="44" customFormat="false" ht="15" hidden="false" customHeight="false" outlineLevel="0" collapsed="false">
      <c r="B44" s="36" t="s">
        <v>167</v>
      </c>
    </row>
    <row r="45" customFormat="false" ht="31.5" hidden="false" customHeight="true" outlineLevel="0" collapsed="false">
      <c r="B45" s="37" t="s">
        <v>168</v>
      </c>
      <c r="C45" s="38" t="s">
        <v>169</v>
      </c>
      <c r="D45" s="38"/>
      <c r="E45" s="38"/>
      <c r="F45" s="38"/>
      <c r="G45" s="38"/>
      <c r="H45" s="38"/>
      <c r="I45" s="38"/>
      <c r="J45" s="38"/>
    </row>
    <row r="46" customFormat="false" ht="31.5" hidden="false" customHeight="true" outlineLevel="0" collapsed="false">
      <c r="B46" s="37" t="s">
        <v>170</v>
      </c>
      <c r="C46" s="38" t="s">
        <v>171</v>
      </c>
      <c r="D46" s="38"/>
      <c r="E46" s="38"/>
      <c r="F46" s="38"/>
      <c r="G46" s="38"/>
      <c r="H46" s="38"/>
      <c r="I46" s="38"/>
      <c r="J46" s="38"/>
    </row>
    <row r="47" customFormat="false" ht="31.5" hidden="false" customHeight="true" outlineLevel="0" collapsed="false">
      <c r="B47" s="37" t="s">
        <v>172</v>
      </c>
      <c r="C47" s="38" t="s">
        <v>173</v>
      </c>
      <c r="D47" s="38"/>
      <c r="E47" s="38"/>
      <c r="F47" s="38"/>
      <c r="G47" s="38"/>
      <c r="H47" s="38"/>
      <c r="I47" s="38"/>
      <c r="J47" s="38"/>
    </row>
    <row r="48" customFormat="false" ht="31.5" hidden="false" customHeight="true" outlineLevel="0" collapsed="false">
      <c r="B48" s="37" t="s">
        <v>174</v>
      </c>
      <c r="C48" s="38" t="s">
        <v>175</v>
      </c>
      <c r="D48" s="38"/>
      <c r="E48" s="38"/>
      <c r="F48" s="38"/>
      <c r="G48" s="38"/>
      <c r="H48" s="38"/>
      <c r="I48" s="38"/>
      <c r="J48" s="38"/>
    </row>
    <row r="49" customFormat="false" ht="31.5" hidden="false" customHeight="true" outlineLevel="0" collapsed="false">
      <c r="B49" s="37" t="s">
        <v>176</v>
      </c>
      <c r="C49" s="38" t="s">
        <v>177</v>
      </c>
      <c r="D49" s="38"/>
      <c r="E49" s="38"/>
      <c r="F49" s="38"/>
      <c r="G49" s="38"/>
      <c r="H49" s="38"/>
      <c r="I49" s="38"/>
      <c r="J49" s="38"/>
    </row>
    <row r="51" customFormat="false" ht="31.5" hidden="false" customHeight="true" outlineLevel="0" collapsed="false">
      <c r="B51" s="33" t="s">
        <v>178</v>
      </c>
      <c r="C51" s="33"/>
      <c r="D51" s="33"/>
      <c r="E51" s="33"/>
      <c r="F51" s="33"/>
      <c r="G51" s="33"/>
      <c r="H51" s="33"/>
      <c r="I51" s="33"/>
      <c r="J51" s="33"/>
    </row>
    <row r="53" customFormat="false" ht="15" hidden="false" customHeight="true" outlineLevel="0" collapsed="false">
      <c r="B53" s="23" t="s">
        <v>179</v>
      </c>
      <c r="C53" s="23"/>
      <c r="D53" s="23"/>
      <c r="E53" s="23"/>
      <c r="F53" s="23"/>
      <c r="G53" s="23"/>
      <c r="H53" s="23"/>
      <c r="I53" s="23"/>
      <c r="J53" s="23"/>
    </row>
  </sheetData>
  <mergeCells count="8">
    <mergeCell ref="B5:J5"/>
    <mergeCell ref="C45:J45"/>
    <mergeCell ref="C46:J46"/>
    <mergeCell ref="C47:J47"/>
    <mergeCell ref="C48:J48"/>
    <mergeCell ref="C49:J49"/>
    <mergeCell ref="B51:J51"/>
    <mergeCell ref="B53:J53"/>
  </mergeCells>
  <dataValidations count="4">
    <dataValidation allowBlank="true" errorStyle="stop" operator="between" showDropDown="false" showErrorMessage="false" showInputMessage="false" sqref="E13:E42" type="list">
      <formula1>"Controls access to everything,Holds money,Earns money,Has resale value,Personal / sentimental,Routine"</formula1>
      <formula2>0</formula2>
    </dataValidation>
    <dataValidation allowBlank="true" errorStyle="stop" operator="between" showDropDown="false" showErrorMessage="false" showInputMessage="false" sqref="F13:F42" type="list">
      <formula1>"Password manager,Registered mobile OTP,Recovery email,Platform legacy tool,Written instructions,No route recorded"</formula1>
      <formula2>0</formula2>
    </dataValidation>
    <dataValidation allowBlank="true" errorStyle="stop" operator="between" showDropDown="false" showErrorMessage="false" showInputMessage="false" sqref="G13:G42" type="list">
      <formula1>"Yes,No,Not available"</formula1>
      <formula2>0</formula2>
    </dataValidation>
    <dataValidation allowBlank="true" errorStyle="stop" operator="between" showDropDown="false" showErrorMessage="false" showInputMessage="false" sqref="I13:I42" type="list">
      <formula1>"Keep active - claims depend on it,Transfer to family,Download contents,then close,Memorialise,Close,Undecided"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K4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16" topLeftCell="C17" activePane="bottomRight" state="frozen"/>
      <selection pane="topLeft" activeCell="A1" activeCellId="0" sqref="A1"/>
      <selection pane="topRight" activeCell="C1" activeCellId="0" sqref="C1"/>
      <selection pane="bottomLeft" activeCell="A17" activeCellId="0" sqref="A17"/>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2"/>
    <col collapsed="false" customWidth="true" hidden="false" outlineLevel="0" max="3" min="3" style="0" width="15"/>
    <col collapsed="false" customWidth="true" hidden="false" outlineLevel="0" max="6" min="4" style="0" width="14"/>
    <col collapsed="false" customWidth="true" hidden="false" outlineLevel="0" max="7" min="7" style="0" width="12"/>
    <col collapsed="false" customWidth="true" hidden="false" outlineLevel="0" max="10" min="8" style="0" width="14"/>
    <col collapsed="false" customWidth="true" hidden="false" outlineLevel="0" max="11" min="11" style="0" width="46"/>
  </cols>
  <sheetData>
    <row r="2" customFormat="false" ht="19.7" hidden="false" customHeight="false" outlineLevel="0" collapsed="false">
      <c r="B2" s="18" t="s">
        <v>180</v>
      </c>
    </row>
    <row r="3" customFormat="false" ht="15" hidden="false" customHeight="false" outlineLevel="0" collapsed="false">
      <c r="B3" s="19" t="s">
        <v>181</v>
      </c>
    </row>
    <row r="6" customFormat="false" ht="19.5" hidden="false" customHeight="true" outlineLevel="0" collapsed="false">
      <c r="B6" s="31" t="s">
        <v>182</v>
      </c>
      <c r="C6" s="39" t="n">
        <f aca="false">IF(MAX($C$17:$C$36)=0,"Never",MAX($C$17:$C$36))</f>
        <v>46222</v>
      </c>
    </row>
    <row r="7" customFormat="false" ht="19.5" hidden="false" customHeight="true" outlineLevel="0" collapsed="false">
      <c r="B7" s="31" t="s">
        <v>183</v>
      </c>
      <c r="C7" s="35" t="n">
        <f aca="true">IF(MAX($C$17:$C$36)=0,"—",ROUND((TODAY()-MAX($C$17:$C$36))/30,0))</f>
        <v>0</v>
      </c>
    </row>
    <row r="8" customFormat="false" ht="19.5" hidden="false" customHeight="true" outlineLevel="0" collapsed="false">
      <c r="B8" s="31" t="s">
        <v>184</v>
      </c>
      <c r="C8" s="39" t="n">
        <f aca="false">IF(MAX($C$17:$C$36)=0,"As soon as you can",MAX($C$17:$C$36)+365)</f>
        <v>46587</v>
      </c>
    </row>
    <row r="9" customFormat="false" ht="19.5" hidden="false" customHeight="true" outlineLevel="0" collapsed="false">
      <c r="B9" s="31" t="s">
        <v>61</v>
      </c>
      <c r="C9" s="40" t="str">
        <f aca="true">IF(MAX($C$17:$C$36)=0,"NEVER REVIEWED",IF(TODAY()-MAX($C$17:$C$36)&gt;365,"OVERDUE",IF(TODAY()-MAX($C$17:$C$36)&gt;300,"Due soon","Up to date")))</f>
        <v>Up to date</v>
      </c>
    </row>
    <row r="11" customFormat="false" ht="15" hidden="false" customHeight="true" outlineLevel="0" collapsed="false">
      <c r="B11" s="41" t="s">
        <v>185</v>
      </c>
      <c r="C11" s="41"/>
      <c r="D11" s="41"/>
      <c r="E11" s="41"/>
      <c r="F11" s="41"/>
      <c r="G11" s="41"/>
      <c r="H11" s="41"/>
      <c r="I11" s="41"/>
      <c r="J11" s="41"/>
      <c r="K11" s="41"/>
    </row>
    <row r="13" customFormat="false" ht="31.5" hidden="false" customHeight="true" outlineLevel="0" collapsed="false">
      <c r="B13" s="23" t="s">
        <v>186</v>
      </c>
      <c r="C13" s="23"/>
      <c r="D13" s="23"/>
      <c r="E13" s="23"/>
      <c r="F13" s="23"/>
      <c r="G13" s="23"/>
      <c r="H13" s="23"/>
      <c r="I13" s="23"/>
      <c r="J13" s="23"/>
      <c r="K13" s="23"/>
    </row>
    <row r="16" customFormat="false" ht="43.5" hidden="false" customHeight="true" outlineLevel="0" collapsed="false">
      <c r="B16" s="24" t="s">
        <v>187</v>
      </c>
      <c r="C16" s="24" t="s">
        <v>188</v>
      </c>
      <c r="D16" s="24" t="s">
        <v>189</v>
      </c>
      <c r="E16" s="24" t="s">
        <v>190</v>
      </c>
      <c r="F16" s="24" t="s">
        <v>191</v>
      </c>
      <c r="G16" s="24" t="s">
        <v>192</v>
      </c>
      <c r="H16" s="24" t="s">
        <v>193</v>
      </c>
      <c r="I16" s="24" t="s">
        <v>194</v>
      </c>
      <c r="J16" s="24" t="s">
        <v>195</v>
      </c>
      <c r="K16" s="24" t="s">
        <v>196</v>
      </c>
    </row>
    <row r="17" customFormat="false" ht="35.05" hidden="false" customHeight="false" outlineLevel="0" collapsed="false">
      <c r="B17" s="42" t="n">
        <v>2026</v>
      </c>
      <c r="C17" s="43" t="n">
        <v>46222</v>
      </c>
      <c r="D17" s="44" t="s">
        <v>46</v>
      </c>
      <c r="E17" s="44" t="s">
        <v>46</v>
      </c>
      <c r="F17" s="44" t="s">
        <v>46</v>
      </c>
      <c r="G17" s="44" t="s">
        <v>116</v>
      </c>
      <c r="H17" s="44" t="s">
        <v>46</v>
      </c>
      <c r="I17" s="44" t="s">
        <v>46</v>
      </c>
      <c r="J17" s="44" t="s">
        <v>46</v>
      </c>
      <c r="K17" s="26" t="s">
        <v>197</v>
      </c>
    </row>
    <row r="18" customFormat="false" ht="15" hidden="false" customHeight="false" outlineLevel="0" collapsed="false">
      <c r="B18" s="42" t="n">
        <v>2027</v>
      </c>
      <c r="C18" s="43"/>
      <c r="D18" s="44"/>
      <c r="E18" s="44"/>
      <c r="F18" s="44"/>
      <c r="G18" s="44"/>
      <c r="H18" s="44"/>
      <c r="I18" s="44"/>
      <c r="J18" s="44"/>
      <c r="K18" s="45"/>
    </row>
    <row r="19" customFormat="false" ht="15" hidden="false" customHeight="false" outlineLevel="0" collapsed="false">
      <c r="B19" s="42" t="n">
        <v>2028</v>
      </c>
      <c r="C19" s="43"/>
      <c r="D19" s="44"/>
      <c r="E19" s="44"/>
      <c r="F19" s="44"/>
      <c r="G19" s="44"/>
      <c r="H19" s="44"/>
      <c r="I19" s="44"/>
      <c r="J19" s="44"/>
      <c r="K19" s="45"/>
    </row>
    <row r="20" customFormat="false" ht="15" hidden="false" customHeight="false" outlineLevel="0" collapsed="false">
      <c r="B20" s="42" t="n">
        <v>2029</v>
      </c>
      <c r="C20" s="43"/>
      <c r="D20" s="44"/>
      <c r="E20" s="44"/>
      <c r="F20" s="44"/>
      <c r="G20" s="44"/>
      <c r="H20" s="44"/>
      <c r="I20" s="44"/>
      <c r="J20" s="44"/>
      <c r="K20" s="45"/>
    </row>
    <row r="21" customFormat="false" ht="15" hidden="false" customHeight="false" outlineLevel="0" collapsed="false">
      <c r="B21" s="42" t="n">
        <v>2030</v>
      </c>
      <c r="C21" s="43"/>
      <c r="D21" s="44"/>
      <c r="E21" s="44"/>
      <c r="F21" s="44"/>
      <c r="G21" s="44"/>
      <c r="H21" s="44"/>
      <c r="I21" s="44"/>
      <c r="J21" s="44"/>
      <c r="K21" s="45"/>
    </row>
    <row r="22" customFormat="false" ht="15" hidden="false" customHeight="false" outlineLevel="0" collapsed="false">
      <c r="B22" s="42" t="n">
        <v>2031</v>
      </c>
      <c r="C22" s="43"/>
      <c r="D22" s="44"/>
      <c r="E22" s="44"/>
      <c r="F22" s="44"/>
      <c r="G22" s="44"/>
      <c r="H22" s="44"/>
      <c r="I22" s="44"/>
      <c r="J22" s="44"/>
      <c r="K22" s="45"/>
    </row>
    <row r="23" customFormat="false" ht="15" hidden="false" customHeight="false" outlineLevel="0" collapsed="false">
      <c r="B23" s="42" t="n">
        <v>2032</v>
      </c>
      <c r="C23" s="43"/>
      <c r="D23" s="44"/>
      <c r="E23" s="44"/>
      <c r="F23" s="44"/>
      <c r="G23" s="44"/>
      <c r="H23" s="44"/>
      <c r="I23" s="44"/>
      <c r="J23" s="44"/>
      <c r="K23" s="45"/>
    </row>
    <row r="24" customFormat="false" ht="15" hidden="false" customHeight="false" outlineLevel="0" collapsed="false">
      <c r="B24" s="42" t="n">
        <v>2033</v>
      </c>
      <c r="C24" s="43"/>
      <c r="D24" s="44"/>
      <c r="E24" s="44"/>
      <c r="F24" s="44"/>
      <c r="G24" s="44"/>
      <c r="H24" s="44"/>
      <c r="I24" s="44"/>
      <c r="J24" s="44"/>
      <c r="K24" s="45"/>
    </row>
    <row r="25" customFormat="false" ht="15" hidden="false" customHeight="false" outlineLevel="0" collapsed="false">
      <c r="B25" s="42" t="n">
        <v>2034</v>
      </c>
      <c r="C25" s="43"/>
      <c r="D25" s="44"/>
      <c r="E25" s="44"/>
      <c r="F25" s="44"/>
      <c r="G25" s="44"/>
      <c r="H25" s="44"/>
      <c r="I25" s="44"/>
      <c r="J25" s="44"/>
      <c r="K25" s="45"/>
    </row>
    <row r="26" customFormat="false" ht="15" hidden="false" customHeight="false" outlineLevel="0" collapsed="false">
      <c r="B26" s="42" t="n">
        <v>2035</v>
      </c>
      <c r="C26" s="43"/>
      <c r="D26" s="44"/>
      <c r="E26" s="44"/>
      <c r="F26" s="44"/>
      <c r="G26" s="44"/>
      <c r="H26" s="44"/>
      <c r="I26" s="44"/>
      <c r="J26" s="44"/>
      <c r="K26" s="45"/>
    </row>
    <row r="27" customFormat="false" ht="15" hidden="false" customHeight="false" outlineLevel="0" collapsed="false">
      <c r="B27" s="42" t="n">
        <v>2036</v>
      </c>
      <c r="C27" s="43"/>
      <c r="D27" s="44"/>
      <c r="E27" s="44"/>
      <c r="F27" s="44"/>
      <c r="G27" s="44"/>
      <c r="H27" s="44"/>
      <c r="I27" s="44"/>
      <c r="J27" s="44"/>
      <c r="K27" s="45"/>
    </row>
    <row r="28" customFormat="false" ht="15" hidden="false" customHeight="false" outlineLevel="0" collapsed="false">
      <c r="B28" s="42" t="n">
        <v>2037</v>
      </c>
      <c r="C28" s="43"/>
      <c r="D28" s="44"/>
      <c r="E28" s="44"/>
      <c r="F28" s="44"/>
      <c r="G28" s="44"/>
      <c r="H28" s="44"/>
      <c r="I28" s="44"/>
      <c r="J28" s="44"/>
      <c r="K28" s="45"/>
    </row>
    <row r="29" customFormat="false" ht="15" hidden="false" customHeight="false" outlineLevel="0" collapsed="false">
      <c r="B29" s="42" t="n">
        <v>2038</v>
      </c>
      <c r="C29" s="43"/>
      <c r="D29" s="44"/>
      <c r="E29" s="44"/>
      <c r="F29" s="44"/>
      <c r="G29" s="44"/>
      <c r="H29" s="44"/>
      <c r="I29" s="44"/>
      <c r="J29" s="44"/>
      <c r="K29" s="45"/>
    </row>
    <row r="30" customFormat="false" ht="15" hidden="false" customHeight="false" outlineLevel="0" collapsed="false">
      <c r="B30" s="42" t="n">
        <v>2039</v>
      </c>
      <c r="C30" s="43"/>
      <c r="D30" s="44"/>
      <c r="E30" s="44"/>
      <c r="F30" s="44"/>
      <c r="G30" s="44"/>
      <c r="H30" s="44"/>
      <c r="I30" s="44"/>
      <c r="J30" s="44"/>
      <c r="K30" s="45"/>
    </row>
    <row r="31" customFormat="false" ht="15" hidden="false" customHeight="false" outlineLevel="0" collapsed="false">
      <c r="B31" s="42" t="n">
        <v>2040</v>
      </c>
      <c r="C31" s="43"/>
      <c r="D31" s="44"/>
      <c r="E31" s="44"/>
      <c r="F31" s="44"/>
      <c r="G31" s="44"/>
      <c r="H31" s="44"/>
      <c r="I31" s="44"/>
      <c r="J31" s="44"/>
      <c r="K31" s="45"/>
    </row>
    <row r="32" customFormat="false" ht="15" hidden="false" customHeight="false" outlineLevel="0" collapsed="false">
      <c r="B32" s="42" t="n">
        <v>2041</v>
      </c>
      <c r="C32" s="43"/>
      <c r="D32" s="44"/>
      <c r="E32" s="44"/>
      <c r="F32" s="44"/>
      <c r="G32" s="44"/>
      <c r="H32" s="44"/>
      <c r="I32" s="44"/>
      <c r="J32" s="44"/>
      <c r="K32" s="45"/>
    </row>
    <row r="33" customFormat="false" ht="15" hidden="false" customHeight="false" outlineLevel="0" collapsed="false">
      <c r="B33" s="42" t="n">
        <v>2042</v>
      </c>
      <c r="C33" s="43"/>
      <c r="D33" s="44"/>
      <c r="E33" s="44"/>
      <c r="F33" s="44"/>
      <c r="G33" s="44"/>
      <c r="H33" s="44"/>
      <c r="I33" s="44"/>
      <c r="J33" s="44"/>
      <c r="K33" s="45"/>
    </row>
    <row r="34" customFormat="false" ht="15" hidden="false" customHeight="false" outlineLevel="0" collapsed="false">
      <c r="B34" s="42" t="n">
        <v>2043</v>
      </c>
      <c r="C34" s="43"/>
      <c r="D34" s="44"/>
      <c r="E34" s="44"/>
      <c r="F34" s="44"/>
      <c r="G34" s="44"/>
      <c r="H34" s="44"/>
      <c r="I34" s="44"/>
      <c r="J34" s="44"/>
      <c r="K34" s="45"/>
    </row>
    <row r="35" customFormat="false" ht="15" hidden="false" customHeight="false" outlineLevel="0" collapsed="false">
      <c r="B35" s="42" t="n">
        <v>2044</v>
      </c>
      <c r="C35" s="43"/>
      <c r="D35" s="44"/>
      <c r="E35" s="44"/>
      <c r="F35" s="44"/>
      <c r="G35" s="44"/>
      <c r="H35" s="44"/>
      <c r="I35" s="44"/>
      <c r="J35" s="44"/>
      <c r="K35" s="45"/>
    </row>
    <row r="36" customFormat="false" ht="15" hidden="false" customHeight="false" outlineLevel="0" collapsed="false">
      <c r="B36" s="42" t="n">
        <v>2045</v>
      </c>
      <c r="C36" s="43"/>
      <c r="D36" s="44"/>
      <c r="E36" s="44"/>
      <c r="F36" s="44"/>
      <c r="G36" s="44"/>
      <c r="H36" s="44"/>
      <c r="I36" s="44"/>
      <c r="J36" s="44"/>
      <c r="K36" s="45"/>
    </row>
    <row r="38" customFormat="false" ht="15" hidden="false" customHeight="false" outlineLevel="0" collapsed="false">
      <c r="B38" s="36" t="s">
        <v>198</v>
      </c>
    </row>
    <row r="39" customFormat="false" ht="31.5" hidden="false" customHeight="true" outlineLevel="0" collapsed="false">
      <c r="B39" s="46" t="s">
        <v>199</v>
      </c>
      <c r="C39" s="46"/>
      <c r="D39" s="38" t="s">
        <v>200</v>
      </c>
      <c r="E39" s="38"/>
      <c r="F39" s="38"/>
      <c r="G39" s="38"/>
      <c r="H39" s="38"/>
      <c r="I39" s="38"/>
      <c r="J39" s="38"/>
      <c r="K39" s="38"/>
    </row>
    <row r="40" customFormat="false" ht="31.5" hidden="false" customHeight="true" outlineLevel="0" collapsed="false">
      <c r="B40" s="46" t="s">
        <v>201</v>
      </c>
      <c r="C40" s="46"/>
      <c r="D40" s="38" t="s">
        <v>202</v>
      </c>
      <c r="E40" s="38"/>
      <c r="F40" s="38"/>
      <c r="G40" s="38"/>
      <c r="H40" s="38"/>
      <c r="I40" s="38"/>
      <c r="J40" s="38"/>
      <c r="K40" s="38"/>
    </row>
    <row r="41" customFormat="false" ht="31.5" hidden="false" customHeight="true" outlineLevel="0" collapsed="false">
      <c r="B41" s="46" t="s">
        <v>203</v>
      </c>
      <c r="C41" s="46"/>
      <c r="D41" s="38" t="s">
        <v>204</v>
      </c>
      <c r="E41" s="38"/>
      <c r="F41" s="38"/>
      <c r="G41" s="38"/>
      <c r="H41" s="38"/>
      <c r="I41" s="38"/>
      <c r="J41" s="38"/>
      <c r="K41" s="38"/>
    </row>
    <row r="42" customFormat="false" ht="31.5" hidden="false" customHeight="true" outlineLevel="0" collapsed="false">
      <c r="B42" s="46" t="s">
        <v>205</v>
      </c>
      <c r="C42" s="46"/>
      <c r="D42" s="38" t="s">
        <v>206</v>
      </c>
      <c r="E42" s="38"/>
      <c r="F42" s="38"/>
      <c r="G42" s="38"/>
      <c r="H42" s="38"/>
      <c r="I42" s="38"/>
      <c r="J42" s="38"/>
      <c r="K42" s="38"/>
    </row>
    <row r="43" customFormat="false" ht="31.5" hidden="false" customHeight="true" outlineLevel="0" collapsed="false">
      <c r="B43" s="46" t="s">
        <v>207</v>
      </c>
      <c r="C43" s="46"/>
      <c r="D43" s="38" t="s">
        <v>208</v>
      </c>
      <c r="E43" s="38"/>
      <c r="F43" s="38"/>
      <c r="G43" s="38"/>
      <c r="H43" s="38"/>
      <c r="I43" s="38"/>
      <c r="J43" s="38"/>
      <c r="K43" s="38"/>
    </row>
    <row r="44" customFormat="false" ht="31.5" hidden="false" customHeight="true" outlineLevel="0" collapsed="false">
      <c r="B44" s="46" t="s">
        <v>209</v>
      </c>
      <c r="C44" s="46"/>
      <c r="D44" s="38" t="s">
        <v>210</v>
      </c>
      <c r="E44" s="38"/>
      <c r="F44" s="38"/>
      <c r="G44" s="38"/>
      <c r="H44" s="38"/>
      <c r="I44" s="38"/>
      <c r="J44" s="38"/>
      <c r="K44" s="38"/>
    </row>
    <row r="45" customFormat="false" ht="31.5" hidden="false" customHeight="true" outlineLevel="0" collapsed="false">
      <c r="B45" s="46" t="s">
        <v>211</v>
      </c>
      <c r="C45" s="46"/>
      <c r="D45" s="38" t="s">
        <v>212</v>
      </c>
      <c r="E45" s="38"/>
      <c r="F45" s="38"/>
      <c r="G45" s="38"/>
      <c r="H45" s="38"/>
      <c r="I45" s="38"/>
      <c r="J45" s="38"/>
      <c r="K45" s="38"/>
    </row>
    <row r="46" customFormat="false" ht="31.5" hidden="false" customHeight="true" outlineLevel="0" collapsed="false">
      <c r="B46" s="46" t="s">
        <v>213</v>
      </c>
      <c r="C46" s="46"/>
      <c r="D46" s="38" t="s">
        <v>214</v>
      </c>
      <c r="E46" s="38"/>
      <c r="F46" s="38"/>
      <c r="G46" s="38"/>
      <c r="H46" s="38"/>
      <c r="I46" s="38"/>
      <c r="J46" s="38"/>
      <c r="K46" s="38"/>
    </row>
    <row r="47" customFormat="false" ht="31.5" hidden="false" customHeight="true" outlineLevel="0" collapsed="false">
      <c r="B47" s="46" t="s">
        <v>215</v>
      </c>
      <c r="C47" s="46"/>
      <c r="D47" s="38" t="s">
        <v>216</v>
      </c>
      <c r="E47" s="38"/>
      <c r="F47" s="38"/>
      <c r="G47" s="38"/>
      <c r="H47" s="38"/>
      <c r="I47" s="38"/>
      <c r="J47" s="38"/>
      <c r="K47" s="38"/>
    </row>
    <row r="49" customFormat="false" ht="43.5" hidden="false" customHeight="true" outlineLevel="0" collapsed="false">
      <c r="B49" s="33" t="s">
        <v>217</v>
      </c>
      <c r="C49" s="33"/>
      <c r="D49" s="33"/>
      <c r="E49" s="33"/>
      <c r="F49" s="33"/>
      <c r="G49" s="33"/>
      <c r="H49" s="33"/>
      <c r="I49" s="33"/>
      <c r="J49" s="33"/>
      <c r="K49" s="33"/>
    </row>
  </sheetData>
  <mergeCells count="21">
    <mergeCell ref="B11:K11"/>
    <mergeCell ref="B13:K13"/>
    <mergeCell ref="B39:C39"/>
    <mergeCell ref="D39:K39"/>
    <mergeCell ref="B40:C40"/>
    <mergeCell ref="D40:K40"/>
    <mergeCell ref="B41:C41"/>
    <mergeCell ref="D41:K41"/>
    <mergeCell ref="B42:C42"/>
    <mergeCell ref="D42:K42"/>
    <mergeCell ref="B43:C43"/>
    <mergeCell ref="D43:K43"/>
    <mergeCell ref="B44:C44"/>
    <mergeCell ref="D44:K44"/>
    <mergeCell ref="B45:C45"/>
    <mergeCell ref="D45:K45"/>
    <mergeCell ref="B46:C46"/>
    <mergeCell ref="D46:K46"/>
    <mergeCell ref="B47:C47"/>
    <mergeCell ref="D47:K47"/>
    <mergeCell ref="B49:K49"/>
  </mergeCells>
  <dataValidations count="7">
    <dataValidation allowBlank="true" errorStyle="stop" operator="between" showDropDown="false" showErrorMessage="false" showInputMessage="false" sqref="D17:D36" type="list">
      <formula1>"Yes,No,Nothing changed"</formula1>
      <formula2>0</formula2>
    </dataValidation>
    <dataValidation allowBlank="true" errorStyle="stop" operator="between" showDropDown="false" showErrorMessage="false" showInputMessage="false" sqref="E17:E36" type="list">
      <formula1>"Yes,No,Nothing changed"</formula1>
      <formula2>0</formula2>
    </dataValidation>
    <dataValidation allowBlank="true" errorStyle="stop" operator="between" showDropDown="false" showErrorMessage="false" showInputMessage="false" sqref="F17:F36" type="list">
      <formula1>"Yes,No,Nothing changed"</formula1>
      <formula2>0</formula2>
    </dataValidation>
    <dataValidation allowBlank="true" errorStyle="stop" operator="between" showDropDown="false" showErrorMessage="false" showInputMessage="false" sqref="G17:G36" type="list">
      <formula1>"Yes,No,Nothing changed"</formula1>
      <formula2>0</formula2>
    </dataValidation>
    <dataValidation allowBlank="true" errorStyle="stop" operator="between" showDropDown="false" showErrorMessage="false" showInputMessage="false" sqref="H17:H36" type="list">
      <formula1>"Yes,No,Nothing changed"</formula1>
      <formula2>0</formula2>
    </dataValidation>
    <dataValidation allowBlank="true" errorStyle="stop" operator="between" showDropDown="false" showErrorMessage="false" showInputMessage="false" sqref="I17:I36" type="list">
      <formula1>"Yes,No,Nothing changed"</formula1>
      <formula2>0</formula2>
    </dataValidation>
    <dataValidation allowBlank="true" errorStyle="stop" operator="between" showDropDown="false" showErrorMessage="false" showInputMessage="false" sqref="J17:J36" type="list">
      <formula1>"Yes,No,Nothing changed"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9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22"/>
    <col collapsed="false" customWidth="true" hidden="false" outlineLevel="0" max="4" min="4" style="0" width="26"/>
    <col collapsed="false" customWidth="true" hidden="false" outlineLevel="0" max="6" min="5" style="0" width="20"/>
    <col collapsed="false" customWidth="true" hidden="false" outlineLevel="0" max="7" min="7" style="0" width="16"/>
    <col collapsed="false" customWidth="true" hidden="false" outlineLevel="0" max="8" min="8" style="0" width="15"/>
    <col collapsed="false" customWidth="true" hidden="false" outlineLevel="0" max="9" min="9" style="0" width="18"/>
  </cols>
  <sheetData>
    <row r="2" customFormat="false" ht="19.7" hidden="false" customHeight="false" outlineLevel="0" collapsed="false">
      <c r="B2" s="18" t="s">
        <v>218</v>
      </c>
    </row>
    <row r="3" customFormat="false" ht="15" hidden="false" customHeight="false" outlineLevel="0" collapsed="false">
      <c r="B3" s="19" t="s">
        <v>219</v>
      </c>
    </row>
    <row r="5" customFormat="false" ht="19.5" hidden="false" customHeight="true" outlineLevel="0" collapsed="false">
      <c r="B5" s="20" t="s">
        <v>220</v>
      </c>
      <c r="C5" s="20"/>
      <c r="D5" s="20"/>
    </row>
    <row r="7" customFormat="false" ht="15" hidden="false" customHeight="false" outlineLevel="0" collapsed="false">
      <c r="B7" s="31" t="s">
        <v>221</v>
      </c>
      <c r="C7" s="47" t="s">
        <v>222</v>
      </c>
      <c r="D7" s="47" t="s">
        <v>223</v>
      </c>
    </row>
    <row r="8" customFormat="false" ht="15" hidden="false" customHeight="false" outlineLevel="0" collapsed="false">
      <c r="B8" s="21" t="s">
        <v>224</v>
      </c>
      <c r="C8" s="48" t="n">
        <v>25</v>
      </c>
      <c r="D8" s="49" t="n">
        <f aca="false">IF(COUNTIF('Asset Register'!$O$13:$O$57,"?*")=0,0,25*(1-COUNTIF('Asset Register'!$O$13:$O$57,"NO NOMINEE")/COUNTIF('Asset Register'!$O$13:$O$57,"?*")))</f>
        <v>25</v>
      </c>
    </row>
    <row r="9" customFormat="false" ht="15" hidden="false" customHeight="false" outlineLevel="0" collapsed="false">
      <c r="B9" s="21" t="s">
        <v>225</v>
      </c>
      <c r="C9" s="48" t="n">
        <v>25</v>
      </c>
      <c r="D9" s="49" t="n">
        <f aca="false">IF(COUNTIF('Asset Register'!$O$13:$O$57,"?*")=0,0,25*(1-COUNTIF('Asset Register'!$O$13:$O$57,"MISMATCH")/COUNTIF('Asset Register'!$O$13:$O$57,"?*")))</f>
        <v>18.75</v>
      </c>
    </row>
    <row r="10" customFormat="false" ht="15" hidden="false" customHeight="false" outlineLevel="0" collapsed="false">
      <c r="B10" s="21" t="s">
        <v>226</v>
      </c>
      <c r="C10" s="48" t="n">
        <v>15</v>
      </c>
      <c r="D10" s="49" t="n">
        <f aca="false">IF(COUNTIF('Asset Register'!$O$13:$O$57,"?*")=0,0,15*(1-COUNTIF('Asset Register'!$O$13:$O$57,"ADD HEIR")/COUNTIF('Asset Register'!$O$13:$O$57,"?*")))</f>
        <v>15</v>
      </c>
    </row>
    <row r="11" customFormat="false" ht="15" hidden="false" customHeight="false" outlineLevel="0" collapsed="false">
      <c r="B11" s="21" t="s">
        <v>227</v>
      </c>
      <c r="C11" s="48" t="n">
        <v>5</v>
      </c>
      <c r="D11" s="49" t="n">
        <f aca="false">IF(COUNTIF('Asset Register'!$O$13:$O$57,"?*")=0,0,5*(1-COUNTIF('Asset Register'!$O$13:$O$57,"OLD - REVIEW")/COUNTIF('Asset Register'!$O$13:$O$57,"?*")))</f>
        <v>5</v>
      </c>
    </row>
    <row r="12" customFormat="false" ht="15" hidden="false" customHeight="false" outlineLevel="0" collapsed="false">
      <c r="B12" s="21" t="s">
        <v>228</v>
      </c>
      <c r="C12" s="48" t="n">
        <v>5</v>
      </c>
      <c r="D12" s="49" t="n">
        <f aca="false">IF(COUNTIF('Asset Register'!$O$13:$O$57,"?*")=0,0,5*(1-COUNTIF('Asset Register'!$J$13:$J$57,"STALE*")/COUNTIF('Asset Register'!$O$13:$O$57,"?*")))</f>
        <v>3.75</v>
      </c>
    </row>
    <row r="13" customFormat="false" ht="15" hidden="false" customHeight="false" outlineLevel="0" collapsed="false">
      <c r="B13" s="21" t="s">
        <v>229</v>
      </c>
      <c r="C13" s="48" t="n">
        <v>10</v>
      </c>
      <c r="D13" s="49" t="n">
        <f aca="false">IF(SUMPRODUCT(('Digital Assets'!$B$13:$B$42&lt;&gt;"")*1)=0,0,10*(1-SUMPRODUCT(('Digital Assets'!$B$13:$B$42&lt;&gt;"")*(('Digital Assets'!$F$13:$F$42="")+('Digital Assets'!$F$13:$F$42="No route recorded")))/SUMPRODUCT(('Digital Assets'!$B$13:$B$42&lt;&gt;"")*1)))</f>
        <v>10</v>
      </c>
    </row>
    <row r="14" customFormat="false" ht="15" hidden="false" customHeight="false" outlineLevel="0" collapsed="false">
      <c r="B14" s="21" t="s">
        <v>230</v>
      </c>
      <c r="C14" s="48" t="n">
        <v>5</v>
      </c>
      <c r="D14" s="49" t="n">
        <f aca="true">IF(MAX('Annual Review'!$C$17:$C$36)=0,0,IF(TODAY()-MAX('Annual Review'!$C$17:$C$36)&gt;365,0,5))</f>
        <v>5</v>
      </c>
    </row>
    <row r="15" customFormat="false" ht="15" hidden="false" customHeight="false" outlineLevel="0" collapsed="false">
      <c r="B15" s="21" t="s">
        <v>231</v>
      </c>
      <c r="C15" s="48" t="n">
        <v>10</v>
      </c>
      <c r="D15" s="49" t="n">
        <f aca="false">10*(IF('For My Family'!$C$26&lt;&gt;"",1,0)+IF('For My Family'!$C$27&lt;&gt;"",1,0)+IF('For My Family'!$C$24&lt;&gt;"",1,0)+IF('For My Family'!$C$30&lt;&gt;"",1,0))/4</f>
        <v>0</v>
      </c>
    </row>
    <row r="17" customFormat="false" ht="33.75" hidden="false" customHeight="true" outlineLevel="0" collapsed="false">
      <c r="B17" s="31" t="s">
        <v>232</v>
      </c>
      <c r="C17" s="50" t="n">
        <f aca="false">IF(COUNTIF('Asset Register'!$O$13:$O$57,"?*")=0,0,MIN(ROUND(SUM(D8:D15),0),IF('For My Family'!$C$26="",60,100)))</f>
        <v>60</v>
      </c>
    </row>
    <row r="18" customFormat="false" ht="15" hidden="false" customHeight="false" outlineLevel="0" collapsed="false">
      <c r="C18" s="51" t="str">
        <f aca="false">IF(COUNTIF('Asset Register'!$O$13:$O$57,"?*")=0,"Nothing recorded yet",IF(C17&gt;=85,"Well organised",IF(C17&gt;=70,"Mostly there",IF(C17&gt;=50,"Significant gaps","Your family would struggle"))))</f>
        <v>Significant gaps</v>
      </c>
    </row>
    <row r="19" customFormat="false" ht="27.75" hidden="false" customHeight="true" outlineLevel="0" collapsed="false">
      <c r="B19" s="33" t="s">
        <v>233</v>
      </c>
      <c r="C19" s="33"/>
      <c r="D19" s="33"/>
      <c r="E19" s="33"/>
      <c r="F19" s="33"/>
      <c r="G19" s="33"/>
      <c r="H19" s="33"/>
      <c r="I19" s="33"/>
    </row>
    <row r="21" customFormat="false" ht="19.5" hidden="false" customHeight="true" outlineLevel="0" collapsed="false">
      <c r="B21" s="20" t="s">
        <v>234</v>
      </c>
      <c r="C21" s="20"/>
      <c r="D21" s="20"/>
    </row>
    <row r="22" customFormat="false" ht="15" hidden="false" customHeight="false" outlineLevel="0" collapsed="false">
      <c r="B22" s="21" t="s">
        <v>235</v>
      </c>
      <c r="C22" s="52" t="n">
        <f aca="false">SUM('Asset Register'!$H$13:$H$57)</f>
        <v>3020000</v>
      </c>
      <c r="D22" s="52"/>
    </row>
    <row r="23" customFormat="false" ht="15" hidden="false" customHeight="false" outlineLevel="0" collapsed="false">
      <c r="B23" s="21" t="s">
        <v>236</v>
      </c>
      <c r="C23" s="52" t="n">
        <f aca="false">SUM('Liabilities &amp; Recurring'!$E$6:$E$35)</f>
        <v>2840000</v>
      </c>
      <c r="D23" s="52"/>
    </row>
    <row r="24" customFormat="false" ht="24" hidden="false" customHeight="true" outlineLevel="0" collapsed="false">
      <c r="B24" s="31" t="s">
        <v>237</v>
      </c>
      <c r="C24" s="53" t="n">
        <f aca="false">SUM('Asset Register'!$H$13:$H$57)-SUM('Liabilities &amp; Recurring'!$E$6:$E$35)</f>
        <v>180000</v>
      </c>
      <c r="D24" s="53"/>
    </row>
    <row r="26" customFormat="false" ht="15" hidden="false" customHeight="false" outlineLevel="0" collapsed="false">
      <c r="B26" s="21" t="s">
        <v>238</v>
      </c>
      <c r="C26" s="52" t="n">
        <f aca="false">SUMPRODUCT(('Asset Register'!$R$13:$R$57="")*('Asset Register'!$H$13:$H$57))+SUM('Asset Register'!$R$13:$R$57)</f>
        <v>3810000</v>
      </c>
      <c r="D26" s="52"/>
    </row>
    <row r="27" customFormat="false" ht="15" hidden="false" customHeight="false" outlineLevel="0" collapsed="false">
      <c r="B27" s="21" t="s">
        <v>239</v>
      </c>
      <c r="C27" s="52" t="n">
        <f aca="false">SUMIF('Liabilities &amp; Recurring'!$K$6:$K$35,"Yes",'Liabilities &amp; Recurring'!$E$6:$E$35)</f>
        <v>2840000</v>
      </c>
      <c r="D27" s="52"/>
    </row>
    <row r="28" customFormat="false" ht="15" hidden="false" customHeight="false" outlineLevel="0" collapsed="false">
      <c r="B28" s="21" t="s">
        <v>240</v>
      </c>
      <c r="C28" s="52" t="n">
        <f aca="false">SUM('Liabilities &amp; Recurring'!$E$6:$E$35)-SUMIF('Liabilities &amp; Recurring'!$K$6:$K$35,"Yes",'Liabilities &amp; Recurring'!$E$6:$E$35)</f>
        <v>0</v>
      </c>
      <c r="D28" s="52"/>
    </row>
    <row r="29" customFormat="false" ht="24" hidden="false" customHeight="true" outlineLevel="0" collapsed="false">
      <c r="B29" s="31" t="s">
        <v>241</v>
      </c>
      <c r="C29" s="53" t="n">
        <f aca="false">SUMPRODUCT(('Asset Register'!$R$13:$R$57="")*('Asset Register'!$H$13:$H$57))+SUM('Asset Register'!$R$13:$R$57)-(SUM('Liabilities &amp; Recurring'!$E$6:$E$35)-SUMIF('Liabilities &amp; Recurring'!$K$6:$K$35,"Yes",'Liabilities &amp; Recurring'!$E$6:$E$35))</f>
        <v>3810000</v>
      </c>
      <c r="D29" s="53"/>
    </row>
    <row r="30" customFormat="false" ht="31.5" hidden="false" customHeight="true" outlineLevel="0" collapsed="false">
      <c r="B30" s="33" t="s">
        <v>242</v>
      </c>
      <c r="C30" s="33"/>
      <c r="D30" s="33"/>
      <c r="E30" s="33"/>
      <c r="F30" s="33"/>
      <c r="G30" s="33"/>
      <c r="H30" s="33"/>
      <c r="I30" s="33"/>
    </row>
    <row r="31" customFormat="false" ht="15" hidden="false" customHeight="true" outlineLevel="0" collapsed="false">
      <c r="B31" s="33" t="s">
        <v>243</v>
      </c>
      <c r="C31" s="33"/>
      <c r="D31" s="33"/>
      <c r="E31" s="33"/>
      <c r="F31" s="33"/>
      <c r="G31" s="33"/>
      <c r="H31" s="33"/>
      <c r="I31" s="33"/>
    </row>
    <row r="33" customFormat="false" ht="15" hidden="false" customHeight="false" outlineLevel="0" collapsed="false">
      <c r="B33" s="36" t="s">
        <v>244</v>
      </c>
    </row>
    <row r="34" customFormat="false" ht="19.5" hidden="false" customHeight="true" outlineLevel="0" collapsed="false">
      <c r="B34" s="31" t="s">
        <v>245</v>
      </c>
      <c r="C34" s="35" t="n">
        <f aca="false">COUNTIF('Asset Register'!$O$13:$O$57,"?*")</f>
        <v>4</v>
      </c>
    </row>
    <row r="35" customFormat="false" ht="19.5" hidden="false" customHeight="true" outlineLevel="0" collapsed="false">
      <c r="B35" s="31" t="s">
        <v>246</v>
      </c>
      <c r="C35" s="35" t="n">
        <f aca="false">COUNTIF('Asset Register'!$O$13:$O$57,"OK")</f>
        <v>3</v>
      </c>
    </row>
    <row r="36" customFormat="false" ht="19.5" hidden="false" customHeight="true" outlineLevel="0" collapsed="false">
      <c r="B36" s="31" t="s">
        <v>247</v>
      </c>
      <c r="C36" s="35" t="n">
        <f aca="false">COUNTIF('Asset Register'!$O$13:$O$57,"MISMATCH")</f>
        <v>1</v>
      </c>
    </row>
    <row r="37" customFormat="false" ht="19.5" hidden="false" customHeight="true" outlineLevel="0" collapsed="false">
      <c r="B37" s="31" t="s">
        <v>248</v>
      </c>
      <c r="C37" s="35" t="n">
        <f aca="false">COUNTIF('Asset Register'!$O$13:$O$57,"NO NOMINEE")</f>
        <v>0</v>
      </c>
    </row>
    <row r="38" customFormat="false" ht="19.5" hidden="false" customHeight="true" outlineLevel="0" collapsed="false">
      <c r="B38" s="31" t="s">
        <v>249</v>
      </c>
      <c r="C38" s="35" t="n">
        <f aca="false">COUNTIF('Asset Register'!$O$13:$O$57,"OLD - REVIEW")</f>
        <v>0</v>
      </c>
    </row>
    <row r="39" customFormat="false" ht="19.5" hidden="false" customHeight="true" outlineLevel="0" collapsed="false">
      <c r="B39" s="31" t="s">
        <v>250</v>
      </c>
      <c r="C39" s="35" t="n">
        <f aca="false">COUNTIF('Asset Register'!$O$13:$O$57,"ADD HEIR")</f>
        <v>0</v>
      </c>
    </row>
    <row r="40" customFormat="false" ht="19.5" hidden="false" customHeight="true" outlineLevel="0" collapsed="false">
      <c r="B40" s="31" t="s">
        <v>251</v>
      </c>
      <c r="C40" s="35" t="n">
        <f aca="false">COUNTIF('Asset Register'!$J$13:$J$57,"STALE*")</f>
        <v>1</v>
      </c>
    </row>
    <row r="42" customFormat="false" ht="16.15" hidden="false" customHeight="false" outlineLevel="0" collapsed="false">
      <c r="B42" s="31" t="s">
        <v>252</v>
      </c>
      <c r="C42" s="54" t="n">
        <f aca="false">SUMIF('Asset Register'!$O$13:$O$57,"MISMATCH",'Asset Register'!$H$13:$H$57)+SUMIF('Asset Register'!$O$13:$O$57,"NO NOMINEE",'Asset Register'!$H$13:$H$57)</f>
        <v>210000</v>
      </c>
    </row>
    <row r="45" customFormat="false" ht="15" hidden="false" customHeight="false" outlineLevel="0" collapsed="false">
      <c r="B45" s="36" t="s">
        <v>253</v>
      </c>
    </row>
    <row r="46" customFormat="false" ht="27.75" hidden="false" customHeight="true" outlineLevel="0" collapsed="false">
      <c r="B46" s="24" t="s">
        <v>49</v>
      </c>
      <c r="C46" s="24" t="s">
        <v>254</v>
      </c>
      <c r="D46" s="24" t="s">
        <v>48</v>
      </c>
      <c r="E46" s="24" t="s">
        <v>255</v>
      </c>
      <c r="F46" s="24" t="s">
        <v>256</v>
      </c>
      <c r="G46" s="24" t="s">
        <v>257</v>
      </c>
      <c r="H46" s="24" t="s">
        <v>258</v>
      </c>
      <c r="I46" s="24" t="s">
        <v>61</v>
      </c>
    </row>
    <row r="47" customFormat="false" ht="15" hidden="false" customHeight="false" outlineLevel="0" collapsed="false">
      <c r="B47" s="55" t="str">
        <f aca="false">IF(OR('Asset Register'!$O$13="",'Asset Register'!$O$13="OK"),"",'Asset Register'!$C$13)</f>
        <v/>
      </c>
      <c r="C47" s="55" t="str">
        <f aca="false">IF(OR('Asset Register'!$O$13="",'Asset Register'!$O$13="OK"),"",'Asset Register'!$D$13)</f>
        <v/>
      </c>
      <c r="D47" s="55" t="str">
        <f aca="false">IF(OR('Asset Register'!$O$13="",'Asset Register'!$O$13="OK"),"",'Asset Register'!$B$13)</f>
        <v/>
      </c>
      <c r="E47" s="55" t="str">
        <f aca="false">IF(OR('Asset Register'!$O$13="",'Asset Register'!$O$13="OK"),"",'Asset Register'!$K$13)</f>
        <v/>
      </c>
      <c r="F47" s="55" t="str">
        <f aca="false">IF(OR('Asset Register'!$O$13="",'Asset Register'!$O$13="OK"),"",'Asset Register'!$N$13)</f>
        <v/>
      </c>
      <c r="G47" s="56" t="str">
        <f aca="false">IF(OR('Asset Register'!$O$13="",'Asset Register'!$O$13="OK"),"",'Asset Register'!$H$13)</f>
        <v/>
      </c>
      <c r="H47" s="57" t="str">
        <f aca="false">IF(OR('Asset Register'!$O$13="",'Asset Register'!$O$13="OK"),"",'Asset Register'!$I$13)</f>
        <v/>
      </c>
      <c r="I47" s="58" t="str">
        <f aca="false">IF(OR('Asset Register'!$O$13="",'Asset Register'!$O$13="OK"),"",'Asset Register'!$O$13)</f>
        <v/>
      </c>
    </row>
    <row r="48" customFormat="false" ht="15" hidden="false" customHeight="false" outlineLevel="0" collapsed="false">
      <c r="B48" s="55" t="str">
        <f aca="false">IF(OR('Asset Register'!$O$14="",'Asset Register'!$O$14="OK"),"",'Asset Register'!$C$14)</f>
        <v>LIC of India</v>
      </c>
      <c r="C48" s="55" t="str">
        <f aca="false">IF(OR('Asset Register'!$O$14="",'Asset Register'!$O$14="OK"),"",'Asset Register'!$D$14)</f>
        <v>XXXXXX8823</v>
      </c>
      <c r="D48" s="55" t="str">
        <f aca="false">IF(OR('Asset Register'!$O$14="",'Asset Register'!$O$14="OK"),"",'Asset Register'!$B$14)</f>
        <v>Insurance - life</v>
      </c>
      <c r="E48" s="55" t="str">
        <f aca="false">IF(OR('Asset Register'!$O$14="",'Asset Register'!$O$14="OK"),"",'Asset Register'!$K$14)</f>
        <v>Mother</v>
      </c>
      <c r="F48" s="55" t="str">
        <f aca="false">IF(OR('Asset Register'!$O$14="",'Asset Register'!$O$14="OK"),"",'Asset Register'!$N$14)</f>
        <v>Spouse</v>
      </c>
      <c r="G48" s="56" t="n">
        <f aca="false">IF(OR('Asset Register'!$O$14="",'Asset Register'!$O$14="OK"),"",'Asset Register'!$H$14)</f>
        <v>210000</v>
      </c>
      <c r="H48" s="57" t="n">
        <f aca="false">IF(OR('Asset Register'!$O$14="",'Asset Register'!$O$14="OK"),"",'Asset Register'!$I$14)</f>
        <v>45822</v>
      </c>
      <c r="I48" s="58" t="str">
        <f aca="false">IF(OR('Asset Register'!$O$14="",'Asset Register'!$O$14="OK"),"",'Asset Register'!$O$14)</f>
        <v>MISMATCH</v>
      </c>
    </row>
    <row r="49" customFormat="false" ht="15" hidden="false" customHeight="false" outlineLevel="0" collapsed="false">
      <c r="B49" s="55" t="str">
        <f aca="false">IF(OR('Asset Register'!$O$15="",'Asset Register'!$O$15="OK"),"",'Asset Register'!$C$15)</f>
        <v/>
      </c>
      <c r="C49" s="55" t="str">
        <f aca="false">IF(OR('Asset Register'!$O$15="",'Asset Register'!$O$15="OK"),"",'Asset Register'!$D$15)</f>
        <v/>
      </c>
      <c r="D49" s="55" t="str">
        <f aca="false">IF(OR('Asset Register'!$O$15="",'Asset Register'!$O$15="OK"),"",'Asset Register'!$B$15)</f>
        <v/>
      </c>
      <c r="E49" s="55" t="str">
        <f aca="false">IF(OR('Asset Register'!$O$15="",'Asset Register'!$O$15="OK"),"",'Asset Register'!$K$15)</f>
        <v/>
      </c>
      <c r="F49" s="55" t="str">
        <f aca="false">IF(OR('Asset Register'!$O$15="",'Asset Register'!$O$15="OK"),"",'Asset Register'!$N$15)</f>
        <v/>
      </c>
      <c r="G49" s="56" t="str">
        <f aca="false">IF(OR('Asset Register'!$O$15="",'Asset Register'!$O$15="OK"),"",'Asset Register'!$H$15)</f>
        <v/>
      </c>
      <c r="H49" s="57" t="str">
        <f aca="false">IF(OR('Asset Register'!$O$15="",'Asset Register'!$O$15="OK"),"",'Asset Register'!$I$15)</f>
        <v/>
      </c>
      <c r="I49" s="58" t="str">
        <f aca="false">IF(OR('Asset Register'!$O$15="",'Asset Register'!$O$15="OK"),"",'Asset Register'!$O$15)</f>
        <v/>
      </c>
    </row>
    <row r="50" customFormat="false" ht="15" hidden="false" customHeight="false" outlineLevel="0" collapsed="false">
      <c r="B50" s="55" t="str">
        <f aca="false">IF(OR('Asset Register'!$O$16="",'Asset Register'!$O$16="OK"),"",'Asset Register'!$C$16)</f>
        <v/>
      </c>
      <c r="C50" s="55" t="str">
        <f aca="false">IF(OR('Asset Register'!$O$16="",'Asset Register'!$O$16="OK"),"",'Asset Register'!$D$16)</f>
        <v/>
      </c>
      <c r="D50" s="55" t="str">
        <f aca="false">IF(OR('Asset Register'!$O$16="",'Asset Register'!$O$16="OK"),"",'Asset Register'!$B$16)</f>
        <v/>
      </c>
      <c r="E50" s="55" t="str">
        <f aca="false">IF(OR('Asset Register'!$O$16="",'Asset Register'!$O$16="OK"),"",'Asset Register'!$K$16)</f>
        <v/>
      </c>
      <c r="F50" s="55" t="str">
        <f aca="false">IF(OR('Asset Register'!$O$16="",'Asset Register'!$O$16="OK"),"",'Asset Register'!$N$16)</f>
        <v/>
      </c>
      <c r="G50" s="56" t="str">
        <f aca="false">IF(OR('Asset Register'!$O$16="",'Asset Register'!$O$16="OK"),"",'Asset Register'!$H$16)</f>
        <v/>
      </c>
      <c r="H50" s="57" t="str">
        <f aca="false">IF(OR('Asset Register'!$O$16="",'Asset Register'!$O$16="OK"),"",'Asset Register'!$I$16)</f>
        <v/>
      </c>
      <c r="I50" s="58" t="str">
        <f aca="false">IF(OR('Asset Register'!$O$16="",'Asset Register'!$O$16="OK"),"",'Asset Register'!$O$16)</f>
        <v/>
      </c>
    </row>
    <row r="51" customFormat="false" ht="15" hidden="false" customHeight="false" outlineLevel="0" collapsed="false">
      <c r="B51" s="55" t="str">
        <f aca="false">IF(OR('Asset Register'!$O$17="",'Asset Register'!$O$17="OK"),"",'Asset Register'!$C$17)</f>
        <v/>
      </c>
      <c r="C51" s="55" t="str">
        <f aca="false">IF(OR('Asset Register'!$O$17="",'Asset Register'!$O$17="OK"),"",'Asset Register'!$D$17)</f>
        <v/>
      </c>
      <c r="D51" s="55" t="str">
        <f aca="false">IF(OR('Asset Register'!$O$17="",'Asset Register'!$O$17="OK"),"",'Asset Register'!$B$17)</f>
        <v/>
      </c>
      <c r="E51" s="55" t="str">
        <f aca="false">IF(OR('Asset Register'!$O$17="",'Asset Register'!$O$17="OK"),"",'Asset Register'!$K$17)</f>
        <v/>
      </c>
      <c r="F51" s="55" t="str">
        <f aca="false">IF(OR('Asset Register'!$O$17="",'Asset Register'!$O$17="OK"),"",'Asset Register'!$N$17)</f>
        <v/>
      </c>
      <c r="G51" s="56" t="str">
        <f aca="false">IF(OR('Asset Register'!$O$17="",'Asset Register'!$O$17="OK"),"",'Asset Register'!$H$17)</f>
        <v/>
      </c>
      <c r="H51" s="57" t="str">
        <f aca="false">IF(OR('Asset Register'!$O$17="",'Asset Register'!$O$17="OK"),"",'Asset Register'!$I$17)</f>
        <v/>
      </c>
      <c r="I51" s="58" t="str">
        <f aca="false">IF(OR('Asset Register'!$O$17="",'Asset Register'!$O$17="OK"),"",'Asset Register'!$O$17)</f>
        <v/>
      </c>
    </row>
    <row r="52" customFormat="false" ht="15" hidden="false" customHeight="false" outlineLevel="0" collapsed="false">
      <c r="B52" s="55" t="str">
        <f aca="false">IF(OR('Asset Register'!$O$18="",'Asset Register'!$O$18="OK"),"",'Asset Register'!$C$18)</f>
        <v/>
      </c>
      <c r="C52" s="55" t="str">
        <f aca="false">IF(OR('Asset Register'!$O$18="",'Asset Register'!$O$18="OK"),"",'Asset Register'!$D$18)</f>
        <v/>
      </c>
      <c r="D52" s="55" t="str">
        <f aca="false">IF(OR('Asset Register'!$O$18="",'Asset Register'!$O$18="OK"),"",'Asset Register'!$B$18)</f>
        <v/>
      </c>
      <c r="E52" s="55" t="str">
        <f aca="false">IF(OR('Asset Register'!$O$18="",'Asset Register'!$O$18="OK"),"",'Asset Register'!$K$18)</f>
        <v/>
      </c>
      <c r="F52" s="55" t="str">
        <f aca="false">IF(OR('Asset Register'!$O$18="",'Asset Register'!$O$18="OK"),"",'Asset Register'!$N$18)</f>
        <v/>
      </c>
      <c r="G52" s="56" t="str">
        <f aca="false">IF(OR('Asset Register'!$O$18="",'Asset Register'!$O$18="OK"),"",'Asset Register'!$H$18)</f>
        <v/>
      </c>
      <c r="H52" s="57" t="str">
        <f aca="false">IF(OR('Asset Register'!$O$18="",'Asset Register'!$O$18="OK"),"",'Asset Register'!$I$18)</f>
        <v/>
      </c>
      <c r="I52" s="58" t="str">
        <f aca="false">IF(OR('Asset Register'!$O$18="",'Asset Register'!$O$18="OK"),"",'Asset Register'!$O$18)</f>
        <v/>
      </c>
    </row>
    <row r="53" customFormat="false" ht="15" hidden="false" customHeight="false" outlineLevel="0" collapsed="false">
      <c r="B53" s="55" t="str">
        <f aca="false">IF(OR('Asset Register'!$O$19="",'Asset Register'!$O$19="OK"),"",'Asset Register'!$C$19)</f>
        <v/>
      </c>
      <c r="C53" s="55" t="str">
        <f aca="false">IF(OR('Asset Register'!$O$19="",'Asset Register'!$O$19="OK"),"",'Asset Register'!$D$19)</f>
        <v/>
      </c>
      <c r="D53" s="55" t="str">
        <f aca="false">IF(OR('Asset Register'!$O$19="",'Asset Register'!$O$19="OK"),"",'Asset Register'!$B$19)</f>
        <v/>
      </c>
      <c r="E53" s="55" t="str">
        <f aca="false">IF(OR('Asset Register'!$O$19="",'Asset Register'!$O$19="OK"),"",'Asset Register'!$K$19)</f>
        <v/>
      </c>
      <c r="F53" s="55" t="str">
        <f aca="false">IF(OR('Asset Register'!$O$19="",'Asset Register'!$O$19="OK"),"",'Asset Register'!$N$19)</f>
        <v/>
      </c>
      <c r="G53" s="56" t="str">
        <f aca="false">IF(OR('Asset Register'!$O$19="",'Asset Register'!$O$19="OK"),"",'Asset Register'!$H$19)</f>
        <v/>
      </c>
      <c r="H53" s="57" t="str">
        <f aca="false">IF(OR('Asset Register'!$O$19="",'Asset Register'!$O$19="OK"),"",'Asset Register'!$I$19)</f>
        <v/>
      </c>
      <c r="I53" s="58" t="str">
        <f aca="false">IF(OR('Asset Register'!$O$19="",'Asset Register'!$O$19="OK"),"",'Asset Register'!$O$19)</f>
        <v/>
      </c>
    </row>
    <row r="54" customFormat="false" ht="15" hidden="false" customHeight="false" outlineLevel="0" collapsed="false">
      <c r="B54" s="55" t="str">
        <f aca="false">IF(OR('Asset Register'!$O$20="",'Asset Register'!$O$20="OK"),"",'Asset Register'!$C$20)</f>
        <v/>
      </c>
      <c r="C54" s="55" t="str">
        <f aca="false">IF(OR('Asset Register'!$O$20="",'Asset Register'!$O$20="OK"),"",'Asset Register'!$D$20)</f>
        <v/>
      </c>
      <c r="D54" s="55" t="str">
        <f aca="false">IF(OR('Asset Register'!$O$20="",'Asset Register'!$O$20="OK"),"",'Asset Register'!$B$20)</f>
        <v/>
      </c>
      <c r="E54" s="55" t="str">
        <f aca="false">IF(OR('Asset Register'!$O$20="",'Asset Register'!$O$20="OK"),"",'Asset Register'!$K$20)</f>
        <v/>
      </c>
      <c r="F54" s="55" t="str">
        <f aca="false">IF(OR('Asset Register'!$O$20="",'Asset Register'!$O$20="OK"),"",'Asset Register'!$N$20)</f>
        <v/>
      </c>
      <c r="G54" s="56" t="str">
        <f aca="false">IF(OR('Asset Register'!$O$20="",'Asset Register'!$O$20="OK"),"",'Asset Register'!$H$20)</f>
        <v/>
      </c>
      <c r="H54" s="57" t="str">
        <f aca="false">IF(OR('Asset Register'!$O$20="",'Asset Register'!$O$20="OK"),"",'Asset Register'!$I$20)</f>
        <v/>
      </c>
      <c r="I54" s="58" t="str">
        <f aca="false">IF(OR('Asset Register'!$O$20="",'Asset Register'!$O$20="OK"),"",'Asset Register'!$O$20)</f>
        <v/>
      </c>
    </row>
    <row r="55" customFormat="false" ht="15" hidden="false" customHeight="false" outlineLevel="0" collapsed="false">
      <c r="B55" s="55" t="str">
        <f aca="false">IF(OR('Asset Register'!$O$21="",'Asset Register'!$O$21="OK"),"",'Asset Register'!$C$21)</f>
        <v/>
      </c>
      <c r="C55" s="55" t="str">
        <f aca="false">IF(OR('Asset Register'!$O$21="",'Asset Register'!$O$21="OK"),"",'Asset Register'!$D$21)</f>
        <v/>
      </c>
      <c r="D55" s="55" t="str">
        <f aca="false">IF(OR('Asset Register'!$O$21="",'Asset Register'!$O$21="OK"),"",'Asset Register'!$B$21)</f>
        <v/>
      </c>
      <c r="E55" s="55" t="str">
        <f aca="false">IF(OR('Asset Register'!$O$21="",'Asset Register'!$O$21="OK"),"",'Asset Register'!$K$21)</f>
        <v/>
      </c>
      <c r="F55" s="55" t="str">
        <f aca="false">IF(OR('Asset Register'!$O$21="",'Asset Register'!$O$21="OK"),"",'Asset Register'!$N$21)</f>
        <v/>
      </c>
      <c r="G55" s="56" t="str">
        <f aca="false">IF(OR('Asset Register'!$O$21="",'Asset Register'!$O$21="OK"),"",'Asset Register'!$H$21)</f>
        <v/>
      </c>
      <c r="H55" s="57" t="str">
        <f aca="false">IF(OR('Asset Register'!$O$21="",'Asset Register'!$O$21="OK"),"",'Asset Register'!$I$21)</f>
        <v/>
      </c>
      <c r="I55" s="58" t="str">
        <f aca="false">IF(OR('Asset Register'!$O$21="",'Asset Register'!$O$21="OK"),"",'Asset Register'!$O$21)</f>
        <v/>
      </c>
    </row>
    <row r="56" customFormat="false" ht="15" hidden="false" customHeight="false" outlineLevel="0" collapsed="false">
      <c r="B56" s="55" t="str">
        <f aca="false">IF(OR('Asset Register'!$O$22="",'Asset Register'!$O$22="OK"),"",'Asset Register'!$C$22)</f>
        <v/>
      </c>
      <c r="C56" s="55" t="str">
        <f aca="false">IF(OR('Asset Register'!$O$22="",'Asset Register'!$O$22="OK"),"",'Asset Register'!$D$22)</f>
        <v/>
      </c>
      <c r="D56" s="55" t="str">
        <f aca="false">IF(OR('Asset Register'!$O$22="",'Asset Register'!$O$22="OK"),"",'Asset Register'!$B$22)</f>
        <v/>
      </c>
      <c r="E56" s="55" t="str">
        <f aca="false">IF(OR('Asset Register'!$O$22="",'Asset Register'!$O$22="OK"),"",'Asset Register'!$K$22)</f>
        <v/>
      </c>
      <c r="F56" s="55" t="str">
        <f aca="false">IF(OR('Asset Register'!$O$22="",'Asset Register'!$O$22="OK"),"",'Asset Register'!$N$22)</f>
        <v/>
      </c>
      <c r="G56" s="56" t="str">
        <f aca="false">IF(OR('Asset Register'!$O$22="",'Asset Register'!$O$22="OK"),"",'Asset Register'!$H$22)</f>
        <v/>
      </c>
      <c r="H56" s="57" t="str">
        <f aca="false">IF(OR('Asset Register'!$O$22="",'Asset Register'!$O$22="OK"),"",'Asset Register'!$I$22)</f>
        <v/>
      </c>
      <c r="I56" s="58" t="str">
        <f aca="false">IF(OR('Asset Register'!$O$22="",'Asset Register'!$O$22="OK"),"",'Asset Register'!$O$22)</f>
        <v/>
      </c>
    </row>
    <row r="57" customFormat="false" ht="15" hidden="false" customHeight="false" outlineLevel="0" collapsed="false">
      <c r="B57" s="55" t="str">
        <f aca="false">IF(OR('Asset Register'!$O$23="",'Asset Register'!$O$23="OK"),"",'Asset Register'!$C$23)</f>
        <v/>
      </c>
      <c r="C57" s="55" t="str">
        <f aca="false">IF(OR('Asset Register'!$O$23="",'Asset Register'!$O$23="OK"),"",'Asset Register'!$D$23)</f>
        <v/>
      </c>
      <c r="D57" s="55" t="str">
        <f aca="false">IF(OR('Asset Register'!$O$23="",'Asset Register'!$O$23="OK"),"",'Asset Register'!$B$23)</f>
        <v/>
      </c>
      <c r="E57" s="55" t="str">
        <f aca="false">IF(OR('Asset Register'!$O$23="",'Asset Register'!$O$23="OK"),"",'Asset Register'!$K$23)</f>
        <v/>
      </c>
      <c r="F57" s="55" t="str">
        <f aca="false">IF(OR('Asset Register'!$O$23="",'Asset Register'!$O$23="OK"),"",'Asset Register'!$N$23)</f>
        <v/>
      </c>
      <c r="G57" s="56" t="str">
        <f aca="false">IF(OR('Asset Register'!$O$23="",'Asset Register'!$O$23="OK"),"",'Asset Register'!$H$23)</f>
        <v/>
      </c>
      <c r="H57" s="57" t="str">
        <f aca="false">IF(OR('Asset Register'!$O$23="",'Asset Register'!$O$23="OK"),"",'Asset Register'!$I$23)</f>
        <v/>
      </c>
      <c r="I57" s="58" t="str">
        <f aca="false">IF(OR('Asset Register'!$O$23="",'Asset Register'!$O$23="OK"),"",'Asset Register'!$O$23)</f>
        <v/>
      </c>
    </row>
    <row r="58" customFormat="false" ht="15" hidden="false" customHeight="false" outlineLevel="0" collapsed="false">
      <c r="B58" s="55" t="str">
        <f aca="false">IF(OR('Asset Register'!$O$24="",'Asset Register'!$O$24="OK"),"",'Asset Register'!$C$24)</f>
        <v/>
      </c>
      <c r="C58" s="55" t="str">
        <f aca="false">IF(OR('Asset Register'!$O$24="",'Asset Register'!$O$24="OK"),"",'Asset Register'!$D$24)</f>
        <v/>
      </c>
      <c r="D58" s="55" t="str">
        <f aca="false">IF(OR('Asset Register'!$O$24="",'Asset Register'!$O$24="OK"),"",'Asset Register'!$B$24)</f>
        <v/>
      </c>
      <c r="E58" s="55" t="str">
        <f aca="false">IF(OR('Asset Register'!$O$24="",'Asset Register'!$O$24="OK"),"",'Asset Register'!$K$24)</f>
        <v/>
      </c>
      <c r="F58" s="55" t="str">
        <f aca="false">IF(OR('Asset Register'!$O$24="",'Asset Register'!$O$24="OK"),"",'Asset Register'!$N$24)</f>
        <v/>
      </c>
      <c r="G58" s="56" t="str">
        <f aca="false">IF(OR('Asset Register'!$O$24="",'Asset Register'!$O$24="OK"),"",'Asset Register'!$H$24)</f>
        <v/>
      </c>
      <c r="H58" s="57" t="str">
        <f aca="false">IF(OR('Asset Register'!$O$24="",'Asset Register'!$O$24="OK"),"",'Asset Register'!$I$24)</f>
        <v/>
      </c>
      <c r="I58" s="58" t="str">
        <f aca="false">IF(OR('Asset Register'!$O$24="",'Asset Register'!$O$24="OK"),"",'Asset Register'!$O$24)</f>
        <v/>
      </c>
    </row>
    <row r="59" customFormat="false" ht="15" hidden="false" customHeight="false" outlineLevel="0" collapsed="false">
      <c r="B59" s="55" t="str">
        <f aca="false">IF(OR('Asset Register'!$O$25="",'Asset Register'!$O$25="OK"),"",'Asset Register'!$C$25)</f>
        <v/>
      </c>
      <c r="C59" s="55" t="str">
        <f aca="false">IF(OR('Asset Register'!$O$25="",'Asset Register'!$O$25="OK"),"",'Asset Register'!$D$25)</f>
        <v/>
      </c>
      <c r="D59" s="55" t="str">
        <f aca="false">IF(OR('Asset Register'!$O$25="",'Asset Register'!$O$25="OK"),"",'Asset Register'!$B$25)</f>
        <v/>
      </c>
      <c r="E59" s="55" t="str">
        <f aca="false">IF(OR('Asset Register'!$O$25="",'Asset Register'!$O$25="OK"),"",'Asset Register'!$K$25)</f>
        <v/>
      </c>
      <c r="F59" s="55" t="str">
        <f aca="false">IF(OR('Asset Register'!$O$25="",'Asset Register'!$O$25="OK"),"",'Asset Register'!$N$25)</f>
        <v/>
      </c>
      <c r="G59" s="56" t="str">
        <f aca="false">IF(OR('Asset Register'!$O$25="",'Asset Register'!$O$25="OK"),"",'Asset Register'!$H$25)</f>
        <v/>
      </c>
      <c r="H59" s="57" t="str">
        <f aca="false">IF(OR('Asset Register'!$O$25="",'Asset Register'!$O$25="OK"),"",'Asset Register'!$I$25)</f>
        <v/>
      </c>
      <c r="I59" s="58" t="str">
        <f aca="false">IF(OR('Asset Register'!$O$25="",'Asset Register'!$O$25="OK"),"",'Asset Register'!$O$25)</f>
        <v/>
      </c>
    </row>
    <row r="60" customFormat="false" ht="15" hidden="false" customHeight="false" outlineLevel="0" collapsed="false">
      <c r="B60" s="55" t="str">
        <f aca="false">IF(OR('Asset Register'!$O$26="",'Asset Register'!$O$26="OK"),"",'Asset Register'!$C$26)</f>
        <v/>
      </c>
      <c r="C60" s="55" t="str">
        <f aca="false">IF(OR('Asset Register'!$O$26="",'Asset Register'!$O$26="OK"),"",'Asset Register'!$D$26)</f>
        <v/>
      </c>
      <c r="D60" s="55" t="str">
        <f aca="false">IF(OR('Asset Register'!$O$26="",'Asset Register'!$O$26="OK"),"",'Asset Register'!$B$26)</f>
        <v/>
      </c>
      <c r="E60" s="55" t="str">
        <f aca="false">IF(OR('Asset Register'!$O$26="",'Asset Register'!$O$26="OK"),"",'Asset Register'!$K$26)</f>
        <v/>
      </c>
      <c r="F60" s="55" t="str">
        <f aca="false">IF(OR('Asset Register'!$O$26="",'Asset Register'!$O$26="OK"),"",'Asset Register'!$N$26)</f>
        <v/>
      </c>
      <c r="G60" s="56" t="str">
        <f aca="false">IF(OR('Asset Register'!$O$26="",'Asset Register'!$O$26="OK"),"",'Asset Register'!$H$26)</f>
        <v/>
      </c>
      <c r="H60" s="57" t="str">
        <f aca="false">IF(OR('Asset Register'!$O$26="",'Asset Register'!$O$26="OK"),"",'Asset Register'!$I$26)</f>
        <v/>
      </c>
      <c r="I60" s="58" t="str">
        <f aca="false">IF(OR('Asset Register'!$O$26="",'Asset Register'!$O$26="OK"),"",'Asset Register'!$O$26)</f>
        <v/>
      </c>
    </row>
    <row r="61" customFormat="false" ht="15" hidden="false" customHeight="false" outlineLevel="0" collapsed="false">
      <c r="B61" s="55" t="str">
        <f aca="false">IF(OR('Asset Register'!$O$27="",'Asset Register'!$O$27="OK"),"",'Asset Register'!$C$27)</f>
        <v/>
      </c>
      <c r="C61" s="55" t="str">
        <f aca="false">IF(OR('Asset Register'!$O$27="",'Asset Register'!$O$27="OK"),"",'Asset Register'!$D$27)</f>
        <v/>
      </c>
      <c r="D61" s="55" t="str">
        <f aca="false">IF(OR('Asset Register'!$O$27="",'Asset Register'!$O$27="OK"),"",'Asset Register'!$B$27)</f>
        <v/>
      </c>
      <c r="E61" s="55" t="str">
        <f aca="false">IF(OR('Asset Register'!$O$27="",'Asset Register'!$O$27="OK"),"",'Asset Register'!$K$27)</f>
        <v/>
      </c>
      <c r="F61" s="55" t="str">
        <f aca="false">IF(OR('Asset Register'!$O$27="",'Asset Register'!$O$27="OK"),"",'Asset Register'!$N$27)</f>
        <v/>
      </c>
      <c r="G61" s="56" t="str">
        <f aca="false">IF(OR('Asset Register'!$O$27="",'Asset Register'!$O$27="OK"),"",'Asset Register'!$H$27)</f>
        <v/>
      </c>
      <c r="H61" s="57" t="str">
        <f aca="false">IF(OR('Asset Register'!$O$27="",'Asset Register'!$O$27="OK"),"",'Asset Register'!$I$27)</f>
        <v/>
      </c>
      <c r="I61" s="58" t="str">
        <f aca="false">IF(OR('Asset Register'!$O$27="",'Asset Register'!$O$27="OK"),"",'Asset Register'!$O$27)</f>
        <v/>
      </c>
    </row>
    <row r="62" customFormat="false" ht="15" hidden="false" customHeight="false" outlineLevel="0" collapsed="false">
      <c r="B62" s="55" t="str">
        <f aca="false">IF(OR('Asset Register'!$O$28="",'Asset Register'!$O$28="OK"),"",'Asset Register'!$C$28)</f>
        <v/>
      </c>
      <c r="C62" s="55" t="str">
        <f aca="false">IF(OR('Asset Register'!$O$28="",'Asset Register'!$O$28="OK"),"",'Asset Register'!$D$28)</f>
        <v/>
      </c>
      <c r="D62" s="55" t="str">
        <f aca="false">IF(OR('Asset Register'!$O$28="",'Asset Register'!$O$28="OK"),"",'Asset Register'!$B$28)</f>
        <v/>
      </c>
      <c r="E62" s="55" t="str">
        <f aca="false">IF(OR('Asset Register'!$O$28="",'Asset Register'!$O$28="OK"),"",'Asset Register'!$K$28)</f>
        <v/>
      </c>
      <c r="F62" s="55" t="str">
        <f aca="false">IF(OR('Asset Register'!$O$28="",'Asset Register'!$O$28="OK"),"",'Asset Register'!$N$28)</f>
        <v/>
      </c>
      <c r="G62" s="56" t="str">
        <f aca="false">IF(OR('Asset Register'!$O$28="",'Asset Register'!$O$28="OK"),"",'Asset Register'!$H$28)</f>
        <v/>
      </c>
      <c r="H62" s="57" t="str">
        <f aca="false">IF(OR('Asset Register'!$O$28="",'Asset Register'!$O$28="OK"),"",'Asset Register'!$I$28)</f>
        <v/>
      </c>
      <c r="I62" s="58" t="str">
        <f aca="false">IF(OR('Asset Register'!$O$28="",'Asset Register'!$O$28="OK"),"",'Asset Register'!$O$28)</f>
        <v/>
      </c>
    </row>
    <row r="63" customFormat="false" ht="15" hidden="false" customHeight="false" outlineLevel="0" collapsed="false">
      <c r="B63" s="55" t="str">
        <f aca="false">IF(OR('Asset Register'!$O$29="",'Asset Register'!$O$29="OK"),"",'Asset Register'!$C$29)</f>
        <v/>
      </c>
      <c r="C63" s="55" t="str">
        <f aca="false">IF(OR('Asset Register'!$O$29="",'Asset Register'!$O$29="OK"),"",'Asset Register'!$D$29)</f>
        <v/>
      </c>
      <c r="D63" s="55" t="str">
        <f aca="false">IF(OR('Asset Register'!$O$29="",'Asset Register'!$O$29="OK"),"",'Asset Register'!$B$29)</f>
        <v/>
      </c>
      <c r="E63" s="55" t="str">
        <f aca="false">IF(OR('Asset Register'!$O$29="",'Asset Register'!$O$29="OK"),"",'Asset Register'!$K$29)</f>
        <v/>
      </c>
      <c r="F63" s="55" t="str">
        <f aca="false">IF(OR('Asset Register'!$O$29="",'Asset Register'!$O$29="OK"),"",'Asset Register'!$N$29)</f>
        <v/>
      </c>
      <c r="G63" s="56" t="str">
        <f aca="false">IF(OR('Asset Register'!$O$29="",'Asset Register'!$O$29="OK"),"",'Asset Register'!$H$29)</f>
        <v/>
      </c>
      <c r="H63" s="57" t="str">
        <f aca="false">IF(OR('Asset Register'!$O$29="",'Asset Register'!$O$29="OK"),"",'Asset Register'!$I$29)</f>
        <v/>
      </c>
      <c r="I63" s="58" t="str">
        <f aca="false">IF(OR('Asset Register'!$O$29="",'Asset Register'!$O$29="OK"),"",'Asset Register'!$O$29)</f>
        <v/>
      </c>
    </row>
    <row r="64" customFormat="false" ht="15" hidden="false" customHeight="false" outlineLevel="0" collapsed="false">
      <c r="B64" s="55" t="str">
        <f aca="false">IF(OR('Asset Register'!$O$30="",'Asset Register'!$O$30="OK"),"",'Asset Register'!$C$30)</f>
        <v/>
      </c>
      <c r="C64" s="55" t="str">
        <f aca="false">IF(OR('Asset Register'!$O$30="",'Asset Register'!$O$30="OK"),"",'Asset Register'!$D$30)</f>
        <v/>
      </c>
      <c r="D64" s="55" t="str">
        <f aca="false">IF(OR('Asset Register'!$O$30="",'Asset Register'!$O$30="OK"),"",'Asset Register'!$B$30)</f>
        <v/>
      </c>
      <c r="E64" s="55" t="str">
        <f aca="false">IF(OR('Asset Register'!$O$30="",'Asset Register'!$O$30="OK"),"",'Asset Register'!$K$30)</f>
        <v/>
      </c>
      <c r="F64" s="55" t="str">
        <f aca="false">IF(OR('Asset Register'!$O$30="",'Asset Register'!$O$30="OK"),"",'Asset Register'!$N$30)</f>
        <v/>
      </c>
      <c r="G64" s="56" t="str">
        <f aca="false">IF(OR('Asset Register'!$O$30="",'Asset Register'!$O$30="OK"),"",'Asset Register'!$H$30)</f>
        <v/>
      </c>
      <c r="H64" s="57" t="str">
        <f aca="false">IF(OR('Asset Register'!$O$30="",'Asset Register'!$O$30="OK"),"",'Asset Register'!$I$30)</f>
        <v/>
      </c>
      <c r="I64" s="58" t="str">
        <f aca="false">IF(OR('Asset Register'!$O$30="",'Asset Register'!$O$30="OK"),"",'Asset Register'!$O$30)</f>
        <v/>
      </c>
    </row>
    <row r="65" customFormat="false" ht="15" hidden="false" customHeight="false" outlineLevel="0" collapsed="false">
      <c r="B65" s="55" t="str">
        <f aca="false">IF(OR('Asset Register'!$O$31="",'Asset Register'!$O$31="OK"),"",'Asset Register'!$C$31)</f>
        <v/>
      </c>
      <c r="C65" s="55" t="str">
        <f aca="false">IF(OR('Asset Register'!$O$31="",'Asset Register'!$O$31="OK"),"",'Asset Register'!$D$31)</f>
        <v/>
      </c>
      <c r="D65" s="55" t="str">
        <f aca="false">IF(OR('Asset Register'!$O$31="",'Asset Register'!$O$31="OK"),"",'Asset Register'!$B$31)</f>
        <v/>
      </c>
      <c r="E65" s="55" t="str">
        <f aca="false">IF(OR('Asset Register'!$O$31="",'Asset Register'!$O$31="OK"),"",'Asset Register'!$K$31)</f>
        <v/>
      </c>
      <c r="F65" s="55" t="str">
        <f aca="false">IF(OR('Asset Register'!$O$31="",'Asset Register'!$O$31="OK"),"",'Asset Register'!$N$31)</f>
        <v/>
      </c>
      <c r="G65" s="56" t="str">
        <f aca="false">IF(OR('Asset Register'!$O$31="",'Asset Register'!$O$31="OK"),"",'Asset Register'!$H$31)</f>
        <v/>
      </c>
      <c r="H65" s="57" t="str">
        <f aca="false">IF(OR('Asset Register'!$O$31="",'Asset Register'!$O$31="OK"),"",'Asset Register'!$I$31)</f>
        <v/>
      </c>
      <c r="I65" s="58" t="str">
        <f aca="false">IF(OR('Asset Register'!$O$31="",'Asset Register'!$O$31="OK"),"",'Asset Register'!$O$31)</f>
        <v/>
      </c>
    </row>
    <row r="66" customFormat="false" ht="15" hidden="false" customHeight="false" outlineLevel="0" collapsed="false">
      <c r="B66" s="55" t="str">
        <f aca="false">IF(OR('Asset Register'!$O$32="",'Asset Register'!$O$32="OK"),"",'Asset Register'!$C$32)</f>
        <v/>
      </c>
      <c r="C66" s="55" t="str">
        <f aca="false">IF(OR('Asset Register'!$O$32="",'Asset Register'!$O$32="OK"),"",'Asset Register'!$D$32)</f>
        <v/>
      </c>
      <c r="D66" s="55" t="str">
        <f aca="false">IF(OR('Asset Register'!$O$32="",'Asset Register'!$O$32="OK"),"",'Asset Register'!$B$32)</f>
        <v/>
      </c>
      <c r="E66" s="55" t="str">
        <f aca="false">IF(OR('Asset Register'!$O$32="",'Asset Register'!$O$32="OK"),"",'Asset Register'!$K$32)</f>
        <v/>
      </c>
      <c r="F66" s="55" t="str">
        <f aca="false">IF(OR('Asset Register'!$O$32="",'Asset Register'!$O$32="OK"),"",'Asset Register'!$N$32)</f>
        <v/>
      </c>
      <c r="G66" s="56" t="str">
        <f aca="false">IF(OR('Asset Register'!$O$32="",'Asset Register'!$O$32="OK"),"",'Asset Register'!$H$32)</f>
        <v/>
      </c>
      <c r="H66" s="57" t="str">
        <f aca="false">IF(OR('Asset Register'!$O$32="",'Asset Register'!$O$32="OK"),"",'Asset Register'!$I$32)</f>
        <v/>
      </c>
      <c r="I66" s="58" t="str">
        <f aca="false">IF(OR('Asset Register'!$O$32="",'Asset Register'!$O$32="OK"),"",'Asset Register'!$O$32)</f>
        <v/>
      </c>
    </row>
    <row r="67" customFormat="false" ht="15" hidden="false" customHeight="false" outlineLevel="0" collapsed="false">
      <c r="B67" s="55" t="str">
        <f aca="false">IF(OR('Asset Register'!$O$33="",'Asset Register'!$O$33="OK"),"",'Asset Register'!$C$33)</f>
        <v/>
      </c>
      <c r="C67" s="55" t="str">
        <f aca="false">IF(OR('Asset Register'!$O$33="",'Asset Register'!$O$33="OK"),"",'Asset Register'!$D$33)</f>
        <v/>
      </c>
      <c r="D67" s="55" t="str">
        <f aca="false">IF(OR('Asset Register'!$O$33="",'Asset Register'!$O$33="OK"),"",'Asset Register'!$B$33)</f>
        <v/>
      </c>
      <c r="E67" s="55" t="str">
        <f aca="false">IF(OR('Asset Register'!$O$33="",'Asset Register'!$O$33="OK"),"",'Asset Register'!$K$33)</f>
        <v/>
      </c>
      <c r="F67" s="55" t="str">
        <f aca="false">IF(OR('Asset Register'!$O$33="",'Asset Register'!$O$33="OK"),"",'Asset Register'!$N$33)</f>
        <v/>
      </c>
      <c r="G67" s="56" t="str">
        <f aca="false">IF(OR('Asset Register'!$O$33="",'Asset Register'!$O$33="OK"),"",'Asset Register'!$H$33)</f>
        <v/>
      </c>
      <c r="H67" s="57" t="str">
        <f aca="false">IF(OR('Asset Register'!$O$33="",'Asset Register'!$O$33="OK"),"",'Asset Register'!$I$33)</f>
        <v/>
      </c>
      <c r="I67" s="58" t="str">
        <f aca="false">IF(OR('Asset Register'!$O$33="",'Asset Register'!$O$33="OK"),"",'Asset Register'!$O$33)</f>
        <v/>
      </c>
    </row>
    <row r="68" customFormat="false" ht="15" hidden="false" customHeight="false" outlineLevel="0" collapsed="false">
      <c r="B68" s="55" t="str">
        <f aca="false">IF(OR('Asset Register'!$O$34="",'Asset Register'!$O$34="OK"),"",'Asset Register'!$C$34)</f>
        <v/>
      </c>
      <c r="C68" s="55" t="str">
        <f aca="false">IF(OR('Asset Register'!$O$34="",'Asset Register'!$O$34="OK"),"",'Asset Register'!$D$34)</f>
        <v/>
      </c>
      <c r="D68" s="55" t="str">
        <f aca="false">IF(OR('Asset Register'!$O$34="",'Asset Register'!$O$34="OK"),"",'Asset Register'!$B$34)</f>
        <v/>
      </c>
      <c r="E68" s="55" t="str">
        <f aca="false">IF(OR('Asset Register'!$O$34="",'Asset Register'!$O$34="OK"),"",'Asset Register'!$K$34)</f>
        <v/>
      </c>
      <c r="F68" s="55" t="str">
        <f aca="false">IF(OR('Asset Register'!$O$34="",'Asset Register'!$O$34="OK"),"",'Asset Register'!$N$34)</f>
        <v/>
      </c>
      <c r="G68" s="56" t="str">
        <f aca="false">IF(OR('Asset Register'!$O$34="",'Asset Register'!$O$34="OK"),"",'Asset Register'!$H$34)</f>
        <v/>
      </c>
      <c r="H68" s="57" t="str">
        <f aca="false">IF(OR('Asset Register'!$O$34="",'Asset Register'!$O$34="OK"),"",'Asset Register'!$I$34)</f>
        <v/>
      </c>
      <c r="I68" s="58" t="str">
        <f aca="false">IF(OR('Asset Register'!$O$34="",'Asset Register'!$O$34="OK"),"",'Asset Register'!$O$34)</f>
        <v/>
      </c>
    </row>
    <row r="69" customFormat="false" ht="15" hidden="false" customHeight="false" outlineLevel="0" collapsed="false">
      <c r="B69" s="55" t="str">
        <f aca="false">IF(OR('Asset Register'!$O$35="",'Asset Register'!$O$35="OK"),"",'Asset Register'!$C$35)</f>
        <v/>
      </c>
      <c r="C69" s="55" t="str">
        <f aca="false">IF(OR('Asset Register'!$O$35="",'Asset Register'!$O$35="OK"),"",'Asset Register'!$D$35)</f>
        <v/>
      </c>
      <c r="D69" s="55" t="str">
        <f aca="false">IF(OR('Asset Register'!$O$35="",'Asset Register'!$O$35="OK"),"",'Asset Register'!$B$35)</f>
        <v/>
      </c>
      <c r="E69" s="55" t="str">
        <f aca="false">IF(OR('Asset Register'!$O$35="",'Asset Register'!$O$35="OK"),"",'Asset Register'!$K$35)</f>
        <v/>
      </c>
      <c r="F69" s="55" t="str">
        <f aca="false">IF(OR('Asset Register'!$O$35="",'Asset Register'!$O$35="OK"),"",'Asset Register'!$N$35)</f>
        <v/>
      </c>
      <c r="G69" s="56" t="str">
        <f aca="false">IF(OR('Asset Register'!$O$35="",'Asset Register'!$O$35="OK"),"",'Asset Register'!$H$35)</f>
        <v/>
      </c>
      <c r="H69" s="57" t="str">
        <f aca="false">IF(OR('Asset Register'!$O$35="",'Asset Register'!$O$35="OK"),"",'Asset Register'!$I$35)</f>
        <v/>
      </c>
      <c r="I69" s="58" t="str">
        <f aca="false">IF(OR('Asset Register'!$O$35="",'Asset Register'!$O$35="OK"),"",'Asset Register'!$O$35)</f>
        <v/>
      </c>
    </row>
    <row r="70" customFormat="false" ht="15" hidden="false" customHeight="false" outlineLevel="0" collapsed="false">
      <c r="B70" s="55" t="str">
        <f aca="false">IF(OR('Asset Register'!$O$36="",'Asset Register'!$O$36="OK"),"",'Asset Register'!$C$36)</f>
        <v/>
      </c>
      <c r="C70" s="55" t="str">
        <f aca="false">IF(OR('Asset Register'!$O$36="",'Asset Register'!$O$36="OK"),"",'Asset Register'!$D$36)</f>
        <v/>
      </c>
      <c r="D70" s="55" t="str">
        <f aca="false">IF(OR('Asset Register'!$O$36="",'Asset Register'!$O$36="OK"),"",'Asset Register'!$B$36)</f>
        <v/>
      </c>
      <c r="E70" s="55" t="str">
        <f aca="false">IF(OR('Asset Register'!$O$36="",'Asset Register'!$O$36="OK"),"",'Asset Register'!$K$36)</f>
        <v/>
      </c>
      <c r="F70" s="55" t="str">
        <f aca="false">IF(OR('Asset Register'!$O$36="",'Asset Register'!$O$36="OK"),"",'Asset Register'!$N$36)</f>
        <v/>
      </c>
      <c r="G70" s="56" t="str">
        <f aca="false">IF(OR('Asset Register'!$O$36="",'Asset Register'!$O$36="OK"),"",'Asset Register'!$H$36)</f>
        <v/>
      </c>
      <c r="H70" s="57" t="str">
        <f aca="false">IF(OR('Asset Register'!$O$36="",'Asset Register'!$O$36="OK"),"",'Asset Register'!$I$36)</f>
        <v/>
      </c>
      <c r="I70" s="58" t="str">
        <f aca="false">IF(OR('Asset Register'!$O$36="",'Asset Register'!$O$36="OK"),"",'Asset Register'!$O$36)</f>
        <v/>
      </c>
    </row>
    <row r="71" customFormat="false" ht="15" hidden="false" customHeight="false" outlineLevel="0" collapsed="false">
      <c r="B71" s="55" t="str">
        <f aca="false">IF(OR('Asset Register'!$O$37="",'Asset Register'!$O$37="OK"),"",'Asset Register'!$C$37)</f>
        <v/>
      </c>
      <c r="C71" s="55" t="str">
        <f aca="false">IF(OR('Asset Register'!$O$37="",'Asset Register'!$O$37="OK"),"",'Asset Register'!$D$37)</f>
        <v/>
      </c>
      <c r="D71" s="55" t="str">
        <f aca="false">IF(OR('Asset Register'!$O$37="",'Asset Register'!$O$37="OK"),"",'Asset Register'!$B$37)</f>
        <v/>
      </c>
      <c r="E71" s="55" t="str">
        <f aca="false">IF(OR('Asset Register'!$O$37="",'Asset Register'!$O$37="OK"),"",'Asset Register'!$K$37)</f>
        <v/>
      </c>
      <c r="F71" s="55" t="str">
        <f aca="false">IF(OR('Asset Register'!$O$37="",'Asset Register'!$O$37="OK"),"",'Asset Register'!$N$37)</f>
        <v/>
      </c>
      <c r="G71" s="56" t="str">
        <f aca="false">IF(OR('Asset Register'!$O$37="",'Asset Register'!$O$37="OK"),"",'Asset Register'!$H$37)</f>
        <v/>
      </c>
      <c r="H71" s="57" t="str">
        <f aca="false">IF(OR('Asset Register'!$O$37="",'Asset Register'!$O$37="OK"),"",'Asset Register'!$I$37)</f>
        <v/>
      </c>
      <c r="I71" s="58" t="str">
        <f aca="false">IF(OR('Asset Register'!$O$37="",'Asset Register'!$O$37="OK"),"",'Asset Register'!$O$37)</f>
        <v/>
      </c>
    </row>
    <row r="72" customFormat="false" ht="15" hidden="false" customHeight="false" outlineLevel="0" collapsed="false">
      <c r="B72" s="55" t="str">
        <f aca="false">IF(OR('Asset Register'!$O$38="",'Asset Register'!$O$38="OK"),"",'Asset Register'!$C$38)</f>
        <v/>
      </c>
      <c r="C72" s="55" t="str">
        <f aca="false">IF(OR('Asset Register'!$O$38="",'Asset Register'!$O$38="OK"),"",'Asset Register'!$D$38)</f>
        <v/>
      </c>
      <c r="D72" s="55" t="str">
        <f aca="false">IF(OR('Asset Register'!$O$38="",'Asset Register'!$O$38="OK"),"",'Asset Register'!$B$38)</f>
        <v/>
      </c>
      <c r="E72" s="55" t="str">
        <f aca="false">IF(OR('Asset Register'!$O$38="",'Asset Register'!$O$38="OK"),"",'Asset Register'!$K$38)</f>
        <v/>
      </c>
      <c r="F72" s="55" t="str">
        <f aca="false">IF(OR('Asset Register'!$O$38="",'Asset Register'!$O$38="OK"),"",'Asset Register'!$N$38)</f>
        <v/>
      </c>
      <c r="G72" s="56" t="str">
        <f aca="false">IF(OR('Asset Register'!$O$38="",'Asset Register'!$O$38="OK"),"",'Asset Register'!$H$38)</f>
        <v/>
      </c>
      <c r="H72" s="57" t="str">
        <f aca="false">IF(OR('Asset Register'!$O$38="",'Asset Register'!$O$38="OK"),"",'Asset Register'!$I$38)</f>
        <v/>
      </c>
      <c r="I72" s="58" t="str">
        <f aca="false">IF(OR('Asset Register'!$O$38="",'Asset Register'!$O$38="OK"),"",'Asset Register'!$O$38)</f>
        <v/>
      </c>
    </row>
    <row r="73" customFormat="false" ht="15" hidden="false" customHeight="false" outlineLevel="0" collapsed="false">
      <c r="B73" s="55" t="str">
        <f aca="false">IF(OR('Asset Register'!$O$39="",'Asset Register'!$O$39="OK"),"",'Asset Register'!$C$39)</f>
        <v/>
      </c>
      <c r="C73" s="55" t="str">
        <f aca="false">IF(OR('Asset Register'!$O$39="",'Asset Register'!$O$39="OK"),"",'Asset Register'!$D$39)</f>
        <v/>
      </c>
      <c r="D73" s="55" t="str">
        <f aca="false">IF(OR('Asset Register'!$O$39="",'Asset Register'!$O$39="OK"),"",'Asset Register'!$B$39)</f>
        <v/>
      </c>
      <c r="E73" s="55" t="str">
        <f aca="false">IF(OR('Asset Register'!$O$39="",'Asset Register'!$O$39="OK"),"",'Asset Register'!$K$39)</f>
        <v/>
      </c>
      <c r="F73" s="55" t="str">
        <f aca="false">IF(OR('Asset Register'!$O$39="",'Asset Register'!$O$39="OK"),"",'Asset Register'!$N$39)</f>
        <v/>
      </c>
      <c r="G73" s="56" t="str">
        <f aca="false">IF(OR('Asset Register'!$O$39="",'Asset Register'!$O$39="OK"),"",'Asset Register'!$H$39)</f>
        <v/>
      </c>
      <c r="H73" s="57" t="str">
        <f aca="false">IF(OR('Asset Register'!$O$39="",'Asset Register'!$O$39="OK"),"",'Asset Register'!$I$39)</f>
        <v/>
      </c>
      <c r="I73" s="58" t="str">
        <f aca="false">IF(OR('Asset Register'!$O$39="",'Asset Register'!$O$39="OK"),"",'Asset Register'!$O$39)</f>
        <v/>
      </c>
    </row>
    <row r="74" customFormat="false" ht="15" hidden="false" customHeight="false" outlineLevel="0" collapsed="false">
      <c r="B74" s="55" t="str">
        <f aca="false">IF(OR('Asset Register'!$O$40="",'Asset Register'!$O$40="OK"),"",'Asset Register'!$C$40)</f>
        <v/>
      </c>
      <c r="C74" s="55" t="str">
        <f aca="false">IF(OR('Asset Register'!$O$40="",'Asset Register'!$O$40="OK"),"",'Asset Register'!$D$40)</f>
        <v/>
      </c>
      <c r="D74" s="55" t="str">
        <f aca="false">IF(OR('Asset Register'!$O$40="",'Asset Register'!$O$40="OK"),"",'Asset Register'!$B$40)</f>
        <v/>
      </c>
      <c r="E74" s="55" t="str">
        <f aca="false">IF(OR('Asset Register'!$O$40="",'Asset Register'!$O$40="OK"),"",'Asset Register'!$K$40)</f>
        <v/>
      </c>
      <c r="F74" s="55" t="str">
        <f aca="false">IF(OR('Asset Register'!$O$40="",'Asset Register'!$O$40="OK"),"",'Asset Register'!$N$40)</f>
        <v/>
      </c>
      <c r="G74" s="56" t="str">
        <f aca="false">IF(OR('Asset Register'!$O$40="",'Asset Register'!$O$40="OK"),"",'Asset Register'!$H$40)</f>
        <v/>
      </c>
      <c r="H74" s="57" t="str">
        <f aca="false">IF(OR('Asset Register'!$O$40="",'Asset Register'!$O$40="OK"),"",'Asset Register'!$I$40)</f>
        <v/>
      </c>
      <c r="I74" s="58" t="str">
        <f aca="false">IF(OR('Asset Register'!$O$40="",'Asset Register'!$O$40="OK"),"",'Asset Register'!$O$40)</f>
        <v/>
      </c>
    </row>
    <row r="75" customFormat="false" ht="15" hidden="false" customHeight="false" outlineLevel="0" collapsed="false">
      <c r="B75" s="55" t="str">
        <f aca="false">IF(OR('Asset Register'!$O$41="",'Asset Register'!$O$41="OK"),"",'Asset Register'!$C$41)</f>
        <v/>
      </c>
      <c r="C75" s="55" t="str">
        <f aca="false">IF(OR('Asset Register'!$O$41="",'Asset Register'!$O$41="OK"),"",'Asset Register'!$D$41)</f>
        <v/>
      </c>
      <c r="D75" s="55" t="str">
        <f aca="false">IF(OR('Asset Register'!$O$41="",'Asset Register'!$O$41="OK"),"",'Asset Register'!$B$41)</f>
        <v/>
      </c>
      <c r="E75" s="55" t="str">
        <f aca="false">IF(OR('Asset Register'!$O$41="",'Asset Register'!$O$41="OK"),"",'Asset Register'!$K$41)</f>
        <v/>
      </c>
      <c r="F75" s="55" t="str">
        <f aca="false">IF(OR('Asset Register'!$O$41="",'Asset Register'!$O$41="OK"),"",'Asset Register'!$N$41)</f>
        <v/>
      </c>
      <c r="G75" s="56" t="str">
        <f aca="false">IF(OR('Asset Register'!$O$41="",'Asset Register'!$O$41="OK"),"",'Asset Register'!$H$41)</f>
        <v/>
      </c>
      <c r="H75" s="57" t="str">
        <f aca="false">IF(OR('Asset Register'!$O$41="",'Asset Register'!$O$41="OK"),"",'Asset Register'!$I$41)</f>
        <v/>
      </c>
      <c r="I75" s="58" t="str">
        <f aca="false">IF(OR('Asset Register'!$O$41="",'Asset Register'!$O$41="OK"),"",'Asset Register'!$O$41)</f>
        <v/>
      </c>
    </row>
    <row r="76" customFormat="false" ht="15" hidden="false" customHeight="false" outlineLevel="0" collapsed="false">
      <c r="B76" s="55" t="str">
        <f aca="false">IF(OR('Asset Register'!$O$42="",'Asset Register'!$O$42="OK"),"",'Asset Register'!$C$42)</f>
        <v/>
      </c>
      <c r="C76" s="55" t="str">
        <f aca="false">IF(OR('Asset Register'!$O$42="",'Asset Register'!$O$42="OK"),"",'Asset Register'!$D$42)</f>
        <v/>
      </c>
      <c r="D76" s="55" t="str">
        <f aca="false">IF(OR('Asset Register'!$O$42="",'Asset Register'!$O$42="OK"),"",'Asset Register'!$B$42)</f>
        <v/>
      </c>
      <c r="E76" s="55" t="str">
        <f aca="false">IF(OR('Asset Register'!$O$42="",'Asset Register'!$O$42="OK"),"",'Asset Register'!$K$42)</f>
        <v/>
      </c>
      <c r="F76" s="55" t="str">
        <f aca="false">IF(OR('Asset Register'!$O$42="",'Asset Register'!$O$42="OK"),"",'Asset Register'!$N$42)</f>
        <v/>
      </c>
      <c r="G76" s="56" t="str">
        <f aca="false">IF(OR('Asset Register'!$O$42="",'Asset Register'!$O$42="OK"),"",'Asset Register'!$H$42)</f>
        <v/>
      </c>
      <c r="H76" s="57" t="str">
        <f aca="false">IF(OR('Asset Register'!$O$42="",'Asset Register'!$O$42="OK"),"",'Asset Register'!$I$42)</f>
        <v/>
      </c>
      <c r="I76" s="58" t="str">
        <f aca="false">IF(OR('Asset Register'!$O$42="",'Asset Register'!$O$42="OK"),"",'Asset Register'!$O$42)</f>
        <v/>
      </c>
    </row>
    <row r="77" customFormat="false" ht="15" hidden="false" customHeight="false" outlineLevel="0" collapsed="false">
      <c r="B77" s="55" t="str">
        <f aca="false">IF(OR('Asset Register'!$O$43="",'Asset Register'!$O$43="OK"),"",'Asset Register'!$C$43)</f>
        <v/>
      </c>
      <c r="C77" s="55" t="str">
        <f aca="false">IF(OR('Asset Register'!$O$43="",'Asset Register'!$O$43="OK"),"",'Asset Register'!$D$43)</f>
        <v/>
      </c>
      <c r="D77" s="55" t="str">
        <f aca="false">IF(OR('Asset Register'!$O$43="",'Asset Register'!$O$43="OK"),"",'Asset Register'!$B$43)</f>
        <v/>
      </c>
      <c r="E77" s="55" t="str">
        <f aca="false">IF(OR('Asset Register'!$O$43="",'Asset Register'!$O$43="OK"),"",'Asset Register'!$K$43)</f>
        <v/>
      </c>
      <c r="F77" s="55" t="str">
        <f aca="false">IF(OR('Asset Register'!$O$43="",'Asset Register'!$O$43="OK"),"",'Asset Register'!$N$43)</f>
        <v/>
      </c>
      <c r="G77" s="56" t="str">
        <f aca="false">IF(OR('Asset Register'!$O$43="",'Asset Register'!$O$43="OK"),"",'Asset Register'!$H$43)</f>
        <v/>
      </c>
      <c r="H77" s="57" t="str">
        <f aca="false">IF(OR('Asset Register'!$O$43="",'Asset Register'!$O$43="OK"),"",'Asset Register'!$I$43)</f>
        <v/>
      </c>
      <c r="I77" s="58" t="str">
        <f aca="false">IF(OR('Asset Register'!$O$43="",'Asset Register'!$O$43="OK"),"",'Asset Register'!$O$43)</f>
        <v/>
      </c>
    </row>
    <row r="78" customFormat="false" ht="15" hidden="false" customHeight="false" outlineLevel="0" collapsed="false">
      <c r="B78" s="55" t="str">
        <f aca="false">IF(OR('Asset Register'!$O$44="",'Asset Register'!$O$44="OK"),"",'Asset Register'!$C$44)</f>
        <v/>
      </c>
      <c r="C78" s="55" t="str">
        <f aca="false">IF(OR('Asset Register'!$O$44="",'Asset Register'!$O$44="OK"),"",'Asset Register'!$D$44)</f>
        <v/>
      </c>
      <c r="D78" s="55" t="str">
        <f aca="false">IF(OR('Asset Register'!$O$44="",'Asset Register'!$O$44="OK"),"",'Asset Register'!$B$44)</f>
        <v/>
      </c>
      <c r="E78" s="55" t="str">
        <f aca="false">IF(OR('Asset Register'!$O$44="",'Asset Register'!$O$44="OK"),"",'Asset Register'!$K$44)</f>
        <v/>
      </c>
      <c r="F78" s="55" t="str">
        <f aca="false">IF(OR('Asset Register'!$O$44="",'Asset Register'!$O$44="OK"),"",'Asset Register'!$N$44)</f>
        <v/>
      </c>
      <c r="G78" s="56" t="str">
        <f aca="false">IF(OR('Asset Register'!$O$44="",'Asset Register'!$O$44="OK"),"",'Asset Register'!$H$44)</f>
        <v/>
      </c>
      <c r="H78" s="57" t="str">
        <f aca="false">IF(OR('Asset Register'!$O$44="",'Asset Register'!$O$44="OK"),"",'Asset Register'!$I$44)</f>
        <v/>
      </c>
      <c r="I78" s="58" t="str">
        <f aca="false">IF(OR('Asset Register'!$O$44="",'Asset Register'!$O$44="OK"),"",'Asset Register'!$O$44)</f>
        <v/>
      </c>
    </row>
    <row r="79" customFormat="false" ht="15" hidden="false" customHeight="false" outlineLevel="0" collapsed="false">
      <c r="B79" s="55" t="str">
        <f aca="false">IF(OR('Asset Register'!$O$45="",'Asset Register'!$O$45="OK"),"",'Asset Register'!$C$45)</f>
        <v/>
      </c>
      <c r="C79" s="55" t="str">
        <f aca="false">IF(OR('Asset Register'!$O$45="",'Asset Register'!$O$45="OK"),"",'Asset Register'!$D$45)</f>
        <v/>
      </c>
      <c r="D79" s="55" t="str">
        <f aca="false">IF(OR('Asset Register'!$O$45="",'Asset Register'!$O$45="OK"),"",'Asset Register'!$B$45)</f>
        <v/>
      </c>
      <c r="E79" s="55" t="str">
        <f aca="false">IF(OR('Asset Register'!$O$45="",'Asset Register'!$O$45="OK"),"",'Asset Register'!$K$45)</f>
        <v/>
      </c>
      <c r="F79" s="55" t="str">
        <f aca="false">IF(OR('Asset Register'!$O$45="",'Asset Register'!$O$45="OK"),"",'Asset Register'!$N$45)</f>
        <v/>
      </c>
      <c r="G79" s="56" t="str">
        <f aca="false">IF(OR('Asset Register'!$O$45="",'Asset Register'!$O$45="OK"),"",'Asset Register'!$H$45)</f>
        <v/>
      </c>
      <c r="H79" s="57" t="str">
        <f aca="false">IF(OR('Asset Register'!$O$45="",'Asset Register'!$O$45="OK"),"",'Asset Register'!$I$45)</f>
        <v/>
      </c>
      <c r="I79" s="58" t="str">
        <f aca="false">IF(OR('Asset Register'!$O$45="",'Asset Register'!$O$45="OK"),"",'Asset Register'!$O$45)</f>
        <v/>
      </c>
    </row>
    <row r="80" customFormat="false" ht="15" hidden="false" customHeight="false" outlineLevel="0" collapsed="false">
      <c r="B80" s="55" t="str">
        <f aca="false">IF(OR('Asset Register'!$O$46="",'Asset Register'!$O$46="OK"),"",'Asset Register'!$C$46)</f>
        <v/>
      </c>
      <c r="C80" s="55" t="str">
        <f aca="false">IF(OR('Asset Register'!$O$46="",'Asset Register'!$O$46="OK"),"",'Asset Register'!$D$46)</f>
        <v/>
      </c>
      <c r="D80" s="55" t="str">
        <f aca="false">IF(OR('Asset Register'!$O$46="",'Asset Register'!$O$46="OK"),"",'Asset Register'!$B$46)</f>
        <v/>
      </c>
      <c r="E80" s="55" t="str">
        <f aca="false">IF(OR('Asset Register'!$O$46="",'Asset Register'!$O$46="OK"),"",'Asset Register'!$K$46)</f>
        <v/>
      </c>
      <c r="F80" s="55" t="str">
        <f aca="false">IF(OR('Asset Register'!$O$46="",'Asset Register'!$O$46="OK"),"",'Asset Register'!$N$46)</f>
        <v/>
      </c>
      <c r="G80" s="56" t="str">
        <f aca="false">IF(OR('Asset Register'!$O$46="",'Asset Register'!$O$46="OK"),"",'Asset Register'!$H$46)</f>
        <v/>
      </c>
      <c r="H80" s="57" t="str">
        <f aca="false">IF(OR('Asset Register'!$O$46="",'Asset Register'!$O$46="OK"),"",'Asset Register'!$I$46)</f>
        <v/>
      </c>
      <c r="I80" s="58" t="str">
        <f aca="false">IF(OR('Asset Register'!$O$46="",'Asset Register'!$O$46="OK"),"",'Asset Register'!$O$46)</f>
        <v/>
      </c>
    </row>
    <row r="81" customFormat="false" ht="15" hidden="false" customHeight="false" outlineLevel="0" collapsed="false">
      <c r="B81" s="55" t="str">
        <f aca="false">IF(OR('Asset Register'!$O$47="",'Asset Register'!$O$47="OK"),"",'Asset Register'!$C$47)</f>
        <v/>
      </c>
      <c r="C81" s="55" t="str">
        <f aca="false">IF(OR('Asset Register'!$O$47="",'Asset Register'!$O$47="OK"),"",'Asset Register'!$D$47)</f>
        <v/>
      </c>
      <c r="D81" s="55" t="str">
        <f aca="false">IF(OR('Asset Register'!$O$47="",'Asset Register'!$O$47="OK"),"",'Asset Register'!$B$47)</f>
        <v/>
      </c>
      <c r="E81" s="55" t="str">
        <f aca="false">IF(OR('Asset Register'!$O$47="",'Asset Register'!$O$47="OK"),"",'Asset Register'!$K$47)</f>
        <v/>
      </c>
      <c r="F81" s="55" t="str">
        <f aca="false">IF(OR('Asset Register'!$O$47="",'Asset Register'!$O$47="OK"),"",'Asset Register'!$N$47)</f>
        <v/>
      </c>
      <c r="G81" s="56" t="str">
        <f aca="false">IF(OR('Asset Register'!$O$47="",'Asset Register'!$O$47="OK"),"",'Asset Register'!$H$47)</f>
        <v/>
      </c>
      <c r="H81" s="57" t="str">
        <f aca="false">IF(OR('Asset Register'!$O$47="",'Asset Register'!$O$47="OK"),"",'Asset Register'!$I$47)</f>
        <v/>
      </c>
      <c r="I81" s="58" t="str">
        <f aca="false">IF(OR('Asset Register'!$O$47="",'Asset Register'!$O$47="OK"),"",'Asset Register'!$O$47)</f>
        <v/>
      </c>
    </row>
    <row r="82" customFormat="false" ht="15" hidden="false" customHeight="false" outlineLevel="0" collapsed="false">
      <c r="B82" s="55" t="str">
        <f aca="false">IF(OR('Asset Register'!$O$48="",'Asset Register'!$O$48="OK"),"",'Asset Register'!$C$48)</f>
        <v/>
      </c>
      <c r="C82" s="55" t="str">
        <f aca="false">IF(OR('Asset Register'!$O$48="",'Asset Register'!$O$48="OK"),"",'Asset Register'!$D$48)</f>
        <v/>
      </c>
      <c r="D82" s="55" t="str">
        <f aca="false">IF(OR('Asset Register'!$O$48="",'Asset Register'!$O$48="OK"),"",'Asset Register'!$B$48)</f>
        <v/>
      </c>
      <c r="E82" s="55" t="str">
        <f aca="false">IF(OR('Asset Register'!$O$48="",'Asset Register'!$O$48="OK"),"",'Asset Register'!$K$48)</f>
        <v/>
      </c>
      <c r="F82" s="55" t="str">
        <f aca="false">IF(OR('Asset Register'!$O$48="",'Asset Register'!$O$48="OK"),"",'Asset Register'!$N$48)</f>
        <v/>
      </c>
      <c r="G82" s="56" t="str">
        <f aca="false">IF(OR('Asset Register'!$O$48="",'Asset Register'!$O$48="OK"),"",'Asset Register'!$H$48)</f>
        <v/>
      </c>
      <c r="H82" s="57" t="str">
        <f aca="false">IF(OR('Asset Register'!$O$48="",'Asset Register'!$O$48="OK"),"",'Asset Register'!$I$48)</f>
        <v/>
      </c>
      <c r="I82" s="58" t="str">
        <f aca="false">IF(OR('Asset Register'!$O$48="",'Asset Register'!$O$48="OK"),"",'Asset Register'!$O$48)</f>
        <v/>
      </c>
    </row>
    <row r="83" customFormat="false" ht="15" hidden="false" customHeight="false" outlineLevel="0" collapsed="false">
      <c r="B83" s="55" t="str">
        <f aca="false">IF(OR('Asset Register'!$O$49="",'Asset Register'!$O$49="OK"),"",'Asset Register'!$C$49)</f>
        <v/>
      </c>
      <c r="C83" s="55" t="str">
        <f aca="false">IF(OR('Asset Register'!$O$49="",'Asset Register'!$O$49="OK"),"",'Asset Register'!$D$49)</f>
        <v/>
      </c>
      <c r="D83" s="55" t="str">
        <f aca="false">IF(OR('Asset Register'!$O$49="",'Asset Register'!$O$49="OK"),"",'Asset Register'!$B$49)</f>
        <v/>
      </c>
      <c r="E83" s="55" t="str">
        <f aca="false">IF(OR('Asset Register'!$O$49="",'Asset Register'!$O$49="OK"),"",'Asset Register'!$K$49)</f>
        <v/>
      </c>
      <c r="F83" s="55" t="str">
        <f aca="false">IF(OR('Asset Register'!$O$49="",'Asset Register'!$O$49="OK"),"",'Asset Register'!$N$49)</f>
        <v/>
      </c>
      <c r="G83" s="56" t="str">
        <f aca="false">IF(OR('Asset Register'!$O$49="",'Asset Register'!$O$49="OK"),"",'Asset Register'!$H$49)</f>
        <v/>
      </c>
      <c r="H83" s="57" t="str">
        <f aca="false">IF(OR('Asset Register'!$O$49="",'Asset Register'!$O$49="OK"),"",'Asset Register'!$I$49)</f>
        <v/>
      </c>
      <c r="I83" s="58" t="str">
        <f aca="false">IF(OR('Asset Register'!$O$49="",'Asset Register'!$O$49="OK"),"",'Asset Register'!$O$49)</f>
        <v/>
      </c>
    </row>
    <row r="84" customFormat="false" ht="15" hidden="false" customHeight="false" outlineLevel="0" collapsed="false">
      <c r="B84" s="55" t="str">
        <f aca="false">IF(OR('Asset Register'!$O$50="",'Asset Register'!$O$50="OK"),"",'Asset Register'!$C$50)</f>
        <v/>
      </c>
      <c r="C84" s="55" t="str">
        <f aca="false">IF(OR('Asset Register'!$O$50="",'Asset Register'!$O$50="OK"),"",'Asset Register'!$D$50)</f>
        <v/>
      </c>
      <c r="D84" s="55" t="str">
        <f aca="false">IF(OR('Asset Register'!$O$50="",'Asset Register'!$O$50="OK"),"",'Asset Register'!$B$50)</f>
        <v/>
      </c>
      <c r="E84" s="55" t="str">
        <f aca="false">IF(OR('Asset Register'!$O$50="",'Asset Register'!$O$50="OK"),"",'Asset Register'!$K$50)</f>
        <v/>
      </c>
      <c r="F84" s="55" t="str">
        <f aca="false">IF(OR('Asset Register'!$O$50="",'Asset Register'!$O$50="OK"),"",'Asset Register'!$N$50)</f>
        <v/>
      </c>
      <c r="G84" s="56" t="str">
        <f aca="false">IF(OR('Asset Register'!$O$50="",'Asset Register'!$O$50="OK"),"",'Asset Register'!$H$50)</f>
        <v/>
      </c>
      <c r="H84" s="57" t="str">
        <f aca="false">IF(OR('Asset Register'!$O$50="",'Asset Register'!$O$50="OK"),"",'Asset Register'!$I$50)</f>
        <v/>
      </c>
      <c r="I84" s="58" t="str">
        <f aca="false">IF(OR('Asset Register'!$O$50="",'Asset Register'!$O$50="OK"),"",'Asset Register'!$O$50)</f>
        <v/>
      </c>
    </row>
    <row r="85" customFormat="false" ht="15" hidden="false" customHeight="false" outlineLevel="0" collapsed="false">
      <c r="B85" s="55" t="str">
        <f aca="false">IF(OR('Asset Register'!$O$51="",'Asset Register'!$O$51="OK"),"",'Asset Register'!$C$51)</f>
        <v/>
      </c>
      <c r="C85" s="55" t="str">
        <f aca="false">IF(OR('Asset Register'!$O$51="",'Asset Register'!$O$51="OK"),"",'Asset Register'!$D$51)</f>
        <v/>
      </c>
      <c r="D85" s="55" t="str">
        <f aca="false">IF(OR('Asset Register'!$O$51="",'Asset Register'!$O$51="OK"),"",'Asset Register'!$B$51)</f>
        <v/>
      </c>
      <c r="E85" s="55" t="str">
        <f aca="false">IF(OR('Asset Register'!$O$51="",'Asset Register'!$O$51="OK"),"",'Asset Register'!$K$51)</f>
        <v/>
      </c>
      <c r="F85" s="55" t="str">
        <f aca="false">IF(OR('Asset Register'!$O$51="",'Asset Register'!$O$51="OK"),"",'Asset Register'!$N$51)</f>
        <v/>
      </c>
      <c r="G85" s="56" t="str">
        <f aca="false">IF(OR('Asset Register'!$O$51="",'Asset Register'!$O$51="OK"),"",'Asset Register'!$H$51)</f>
        <v/>
      </c>
      <c r="H85" s="57" t="str">
        <f aca="false">IF(OR('Asset Register'!$O$51="",'Asset Register'!$O$51="OK"),"",'Asset Register'!$I$51)</f>
        <v/>
      </c>
      <c r="I85" s="58" t="str">
        <f aca="false">IF(OR('Asset Register'!$O$51="",'Asset Register'!$O$51="OK"),"",'Asset Register'!$O$51)</f>
        <v/>
      </c>
    </row>
    <row r="86" customFormat="false" ht="15" hidden="false" customHeight="false" outlineLevel="0" collapsed="false">
      <c r="B86" s="55" t="str">
        <f aca="false">IF(OR('Asset Register'!$O$52="",'Asset Register'!$O$52="OK"),"",'Asset Register'!$C$52)</f>
        <v/>
      </c>
      <c r="C86" s="55" t="str">
        <f aca="false">IF(OR('Asset Register'!$O$52="",'Asset Register'!$O$52="OK"),"",'Asset Register'!$D$52)</f>
        <v/>
      </c>
      <c r="D86" s="55" t="str">
        <f aca="false">IF(OR('Asset Register'!$O$52="",'Asset Register'!$O$52="OK"),"",'Asset Register'!$B$52)</f>
        <v/>
      </c>
      <c r="E86" s="55" t="str">
        <f aca="false">IF(OR('Asset Register'!$O$52="",'Asset Register'!$O$52="OK"),"",'Asset Register'!$K$52)</f>
        <v/>
      </c>
      <c r="F86" s="55" t="str">
        <f aca="false">IF(OR('Asset Register'!$O$52="",'Asset Register'!$O$52="OK"),"",'Asset Register'!$N$52)</f>
        <v/>
      </c>
      <c r="G86" s="56" t="str">
        <f aca="false">IF(OR('Asset Register'!$O$52="",'Asset Register'!$O$52="OK"),"",'Asset Register'!$H$52)</f>
        <v/>
      </c>
      <c r="H86" s="57" t="str">
        <f aca="false">IF(OR('Asset Register'!$O$52="",'Asset Register'!$O$52="OK"),"",'Asset Register'!$I$52)</f>
        <v/>
      </c>
      <c r="I86" s="58" t="str">
        <f aca="false">IF(OR('Asset Register'!$O$52="",'Asset Register'!$O$52="OK"),"",'Asset Register'!$O$52)</f>
        <v/>
      </c>
    </row>
    <row r="87" customFormat="false" ht="15" hidden="false" customHeight="false" outlineLevel="0" collapsed="false">
      <c r="B87" s="55" t="str">
        <f aca="false">IF(OR('Asset Register'!$O$53="",'Asset Register'!$O$53="OK"),"",'Asset Register'!$C$53)</f>
        <v/>
      </c>
      <c r="C87" s="55" t="str">
        <f aca="false">IF(OR('Asset Register'!$O$53="",'Asset Register'!$O$53="OK"),"",'Asset Register'!$D$53)</f>
        <v/>
      </c>
      <c r="D87" s="55" t="str">
        <f aca="false">IF(OR('Asset Register'!$O$53="",'Asset Register'!$O$53="OK"),"",'Asset Register'!$B$53)</f>
        <v/>
      </c>
      <c r="E87" s="55" t="str">
        <f aca="false">IF(OR('Asset Register'!$O$53="",'Asset Register'!$O$53="OK"),"",'Asset Register'!$K$53)</f>
        <v/>
      </c>
      <c r="F87" s="55" t="str">
        <f aca="false">IF(OR('Asset Register'!$O$53="",'Asset Register'!$O$53="OK"),"",'Asset Register'!$N$53)</f>
        <v/>
      </c>
      <c r="G87" s="56" t="str">
        <f aca="false">IF(OR('Asset Register'!$O$53="",'Asset Register'!$O$53="OK"),"",'Asset Register'!$H$53)</f>
        <v/>
      </c>
      <c r="H87" s="57" t="str">
        <f aca="false">IF(OR('Asset Register'!$O$53="",'Asset Register'!$O$53="OK"),"",'Asset Register'!$I$53)</f>
        <v/>
      </c>
      <c r="I87" s="58" t="str">
        <f aca="false">IF(OR('Asset Register'!$O$53="",'Asset Register'!$O$53="OK"),"",'Asset Register'!$O$53)</f>
        <v/>
      </c>
    </row>
    <row r="88" customFormat="false" ht="15" hidden="false" customHeight="false" outlineLevel="0" collapsed="false">
      <c r="B88" s="55" t="str">
        <f aca="false">IF(OR('Asset Register'!$O$54="",'Asset Register'!$O$54="OK"),"",'Asset Register'!$C$54)</f>
        <v/>
      </c>
      <c r="C88" s="55" t="str">
        <f aca="false">IF(OR('Asset Register'!$O$54="",'Asset Register'!$O$54="OK"),"",'Asset Register'!$D$54)</f>
        <v/>
      </c>
      <c r="D88" s="55" t="str">
        <f aca="false">IF(OR('Asset Register'!$O$54="",'Asset Register'!$O$54="OK"),"",'Asset Register'!$B$54)</f>
        <v/>
      </c>
      <c r="E88" s="55" t="str">
        <f aca="false">IF(OR('Asset Register'!$O$54="",'Asset Register'!$O$54="OK"),"",'Asset Register'!$K$54)</f>
        <v/>
      </c>
      <c r="F88" s="55" t="str">
        <f aca="false">IF(OR('Asset Register'!$O$54="",'Asset Register'!$O$54="OK"),"",'Asset Register'!$N$54)</f>
        <v/>
      </c>
      <c r="G88" s="56" t="str">
        <f aca="false">IF(OR('Asset Register'!$O$54="",'Asset Register'!$O$54="OK"),"",'Asset Register'!$H$54)</f>
        <v/>
      </c>
      <c r="H88" s="57" t="str">
        <f aca="false">IF(OR('Asset Register'!$O$54="",'Asset Register'!$O$54="OK"),"",'Asset Register'!$I$54)</f>
        <v/>
      </c>
      <c r="I88" s="58" t="str">
        <f aca="false">IF(OR('Asset Register'!$O$54="",'Asset Register'!$O$54="OK"),"",'Asset Register'!$O$54)</f>
        <v/>
      </c>
    </row>
    <row r="89" customFormat="false" ht="15" hidden="false" customHeight="false" outlineLevel="0" collapsed="false">
      <c r="B89" s="55" t="str">
        <f aca="false">IF(OR('Asset Register'!$O$55="",'Asset Register'!$O$55="OK"),"",'Asset Register'!$C$55)</f>
        <v/>
      </c>
      <c r="C89" s="55" t="str">
        <f aca="false">IF(OR('Asset Register'!$O$55="",'Asset Register'!$O$55="OK"),"",'Asset Register'!$D$55)</f>
        <v/>
      </c>
      <c r="D89" s="55" t="str">
        <f aca="false">IF(OR('Asset Register'!$O$55="",'Asset Register'!$O$55="OK"),"",'Asset Register'!$B$55)</f>
        <v/>
      </c>
      <c r="E89" s="55" t="str">
        <f aca="false">IF(OR('Asset Register'!$O$55="",'Asset Register'!$O$55="OK"),"",'Asset Register'!$K$55)</f>
        <v/>
      </c>
      <c r="F89" s="55" t="str">
        <f aca="false">IF(OR('Asset Register'!$O$55="",'Asset Register'!$O$55="OK"),"",'Asset Register'!$N$55)</f>
        <v/>
      </c>
      <c r="G89" s="56" t="str">
        <f aca="false">IF(OR('Asset Register'!$O$55="",'Asset Register'!$O$55="OK"),"",'Asset Register'!$H$55)</f>
        <v/>
      </c>
      <c r="H89" s="57" t="str">
        <f aca="false">IF(OR('Asset Register'!$O$55="",'Asset Register'!$O$55="OK"),"",'Asset Register'!$I$55)</f>
        <v/>
      </c>
      <c r="I89" s="58" t="str">
        <f aca="false">IF(OR('Asset Register'!$O$55="",'Asset Register'!$O$55="OK"),"",'Asset Register'!$O$55)</f>
        <v/>
      </c>
    </row>
    <row r="90" customFormat="false" ht="15" hidden="false" customHeight="false" outlineLevel="0" collapsed="false">
      <c r="B90" s="55" t="str">
        <f aca="false">IF(OR('Asset Register'!$O$56="",'Asset Register'!$O$56="OK"),"",'Asset Register'!$C$56)</f>
        <v/>
      </c>
      <c r="C90" s="55" t="str">
        <f aca="false">IF(OR('Asset Register'!$O$56="",'Asset Register'!$O$56="OK"),"",'Asset Register'!$D$56)</f>
        <v/>
      </c>
      <c r="D90" s="55" t="str">
        <f aca="false">IF(OR('Asset Register'!$O$56="",'Asset Register'!$O$56="OK"),"",'Asset Register'!$B$56)</f>
        <v/>
      </c>
      <c r="E90" s="55" t="str">
        <f aca="false">IF(OR('Asset Register'!$O$56="",'Asset Register'!$O$56="OK"),"",'Asset Register'!$K$56)</f>
        <v/>
      </c>
      <c r="F90" s="55" t="str">
        <f aca="false">IF(OR('Asset Register'!$O$56="",'Asset Register'!$O$56="OK"),"",'Asset Register'!$N$56)</f>
        <v/>
      </c>
      <c r="G90" s="56" t="str">
        <f aca="false">IF(OR('Asset Register'!$O$56="",'Asset Register'!$O$56="OK"),"",'Asset Register'!$H$56)</f>
        <v/>
      </c>
      <c r="H90" s="57" t="str">
        <f aca="false">IF(OR('Asset Register'!$O$56="",'Asset Register'!$O$56="OK"),"",'Asset Register'!$I$56)</f>
        <v/>
      </c>
      <c r="I90" s="58" t="str">
        <f aca="false">IF(OR('Asset Register'!$O$56="",'Asset Register'!$O$56="OK"),"",'Asset Register'!$O$56)</f>
        <v/>
      </c>
    </row>
    <row r="91" customFormat="false" ht="15" hidden="false" customHeight="false" outlineLevel="0" collapsed="false">
      <c r="B91" s="55" t="str">
        <f aca="false">IF(OR('Asset Register'!$O$57="",'Asset Register'!$O$57="OK"),"",'Asset Register'!$C$57)</f>
        <v/>
      </c>
      <c r="C91" s="55" t="str">
        <f aca="false">IF(OR('Asset Register'!$O$57="",'Asset Register'!$O$57="OK"),"",'Asset Register'!$D$57)</f>
        <v/>
      </c>
      <c r="D91" s="55" t="str">
        <f aca="false">IF(OR('Asset Register'!$O$57="",'Asset Register'!$O$57="OK"),"",'Asset Register'!$B$57)</f>
        <v/>
      </c>
      <c r="E91" s="55" t="str">
        <f aca="false">IF(OR('Asset Register'!$O$57="",'Asset Register'!$O$57="OK"),"",'Asset Register'!$K$57)</f>
        <v/>
      </c>
      <c r="F91" s="55" t="str">
        <f aca="false">IF(OR('Asset Register'!$O$57="",'Asset Register'!$O$57="OK"),"",'Asset Register'!$N$57)</f>
        <v/>
      </c>
      <c r="G91" s="56" t="str">
        <f aca="false">IF(OR('Asset Register'!$O$57="",'Asset Register'!$O$57="OK"),"",'Asset Register'!$H$57)</f>
        <v/>
      </c>
      <c r="H91" s="57" t="str">
        <f aca="false">IF(OR('Asset Register'!$O$57="",'Asset Register'!$O$57="OK"),"",'Asset Register'!$I$57)</f>
        <v/>
      </c>
      <c r="I91" s="58" t="str">
        <f aca="false">IF(OR('Asset Register'!$O$57="",'Asset Register'!$O$57="OK"),"",'Asset Register'!$O$57)</f>
        <v/>
      </c>
    </row>
    <row r="93" customFormat="false" ht="30" hidden="false" customHeight="true" outlineLevel="0" collapsed="false">
      <c r="B93" s="33" t="s">
        <v>259</v>
      </c>
      <c r="C93" s="33"/>
      <c r="D93" s="33"/>
      <c r="E93" s="33"/>
      <c r="F93" s="33"/>
      <c r="G93" s="33"/>
      <c r="H93" s="33"/>
      <c r="I93" s="33"/>
    </row>
    <row r="95" customFormat="false" ht="30" hidden="false" customHeight="true" outlineLevel="0" collapsed="false">
      <c r="B95" s="33" t="s">
        <v>260</v>
      </c>
      <c r="C95" s="33"/>
      <c r="D95" s="33"/>
      <c r="E95" s="33"/>
      <c r="F95" s="33"/>
      <c r="G95" s="33"/>
      <c r="H95" s="33"/>
      <c r="I95" s="33"/>
    </row>
  </sheetData>
  <mergeCells count="14">
    <mergeCell ref="B5:D5"/>
    <mergeCell ref="B19:I19"/>
    <mergeCell ref="B21:D21"/>
    <mergeCell ref="C22:D22"/>
    <mergeCell ref="C23:D23"/>
    <mergeCell ref="C24:D24"/>
    <mergeCell ref="C26:D26"/>
    <mergeCell ref="C27:D27"/>
    <mergeCell ref="C28:D28"/>
    <mergeCell ref="C29:D29"/>
    <mergeCell ref="B30:I30"/>
    <mergeCell ref="B31:I31"/>
    <mergeCell ref="B93:I93"/>
    <mergeCell ref="B95:I95"/>
  </mergeCells>
  <conditionalFormatting sqref="C17">
    <cfRule type="cellIs" priority="2" operator="lessThan" aboveAverage="0" equalAverage="0" bottom="0" percent="0" rank="0" text="" dxfId="0">
      <formula>50</formula>
    </cfRule>
    <cfRule type="cellIs" priority="3" operator="greaterThanOrEqual" aboveAverage="0" equalAverage="0" bottom="0" percent="0" rank="0" text="" dxfId="1">
      <formula>85</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8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4"/>
    <col collapsed="false" customWidth="true" hidden="false" outlineLevel="0" max="3" min="3" style="0" width="26"/>
    <col collapsed="false" customWidth="true" hidden="false" outlineLevel="0" max="4" min="4" style="0" width="18"/>
    <col collapsed="false" customWidth="true" hidden="false" outlineLevel="0" max="5" min="5" style="0" width="26"/>
  </cols>
  <sheetData>
    <row r="2" customFormat="false" ht="19.7" hidden="false" customHeight="false" outlineLevel="0" collapsed="false">
      <c r="B2" s="18" t="s">
        <v>261</v>
      </c>
    </row>
    <row r="3" customFormat="false" ht="15" hidden="false" customHeight="false" outlineLevel="0" collapsed="false">
      <c r="B3" s="19" t="s">
        <v>262</v>
      </c>
    </row>
    <row r="5" customFormat="false" ht="19.5" hidden="false" customHeight="true" outlineLevel="0" collapsed="false">
      <c r="B5" s="20" t="s">
        <v>263</v>
      </c>
      <c r="C5" s="20"/>
      <c r="D5" s="20"/>
      <c r="E5" s="20"/>
    </row>
    <row r="6" customFormat="false" ht="31.5" hidden="false" customHeight="true" outlineLevel="0" collapsed="false">
      <c r="B6" s="23" t="s">
        <v>264</v>
      </c>
      <c r="C6" s="23"/>
      <c r="D6" s="23"/>
      <c r="E6" s="23"/>
    </row>
    <row r="8" customFormat="false" ht="19.5" hidden="false" customHeight="true" outlineLevel="0" collapsed="false">
      <c r="B8" s="20" t="s">
        <v>265</v>
      </c>
      <c r="C8" s="20"/>
      <c r="D8" s="20"/>
      <c r="E8" s="20"/>
    </row>
    <row r="9" customFormat="false" ht="15" hidden="false" customHeight="false" outlineLevel="0" collapsed="false">
      <c r="B9" s="59" t="s">
        <v>266</v>
      </c>
      <c r="C9" s="59" t="s">
        <v>267</v>
      </c>
      <c r="D9" s="59" t="s">
        <v>268</v>
      </c>
      <c r="E9" s="59" t="s">
        <v>269</v>
      </c>
    </row>
    <row r="10" customFormat="false" ht="19.5" hidden="false" customHeight="true" outlineLevel="0" collapsed="false">
      <c r="B10" s="60" t="s">
        <v>270</v>
      </c>
      <c r="C10" s="25"/>
      <c r="D10" s="25"/>
      <c r="E10" s="25"/>
    </row>
    <row r="11" customFormat="false" ht="19.5" hidden="false" customHeight="true" outlineLevel="0" collapsed="false">
      <c r="B11" s="60" t="s">
        <v>271</v>
      </c>
      <c r="C11" s="25"/>
      <c r="D11" s="25"/>
      <c r="E11" s="25"/>
    </row>
    <row r="12" customFormat="false" ht="19.5" hidden="false" customHeight="true" outlineLevel="0" collapsed="false">
      <c r="B12" s="60" t="s">
        <v>272</v>
      </c>
      <c r="C12" s="25"/>
      <c r="D12" s="25"/>
      <c r="E12" s="25"/>
    </row>
    <row r="13" customFormat="false" ht="19.5" hidden="false" customHeight="true" outlineLevel="0" collapsed="false">
      <c r="B13" s="60" t="s">
        <v>273</v>
      </c>
      <c r="C13" s="25"/>
      <c r="D13" s="25"/>
      <c r="E13" s="25"/>
    </row>
    <row r="14" customFormat="false" ht="19.5" hidden="false" customHeight="true" outlineLevel="0" collapsed="false">
      <c r="B14" s="60" t="s">
        <v>274</v>
      </c>
      <c r="C14" s="25"/>
      <c r="D14" s="25"/>
      <c r="E14" s="25"/>
    </row>
    <row r="15" customFormat="false" ht="19.5" hidden="false" customHeight="true" outlineLevel="0" collapsed="false">
      <c r="B15" s="60" t="s">
        <v>275</v>
      </c>
      <c r="C15" s="25"/>
      <c r="D15" s="25"/>
      <c r="E15" s="25"/>
    </row>
    <row r="16" customFormat="false" ht="19.5" hidden="false" customHeight="true" outlineLevel="0" collapsed="false">
      <c r="B16" s="60" t="s">
        <v>276</v>
      </c>
      <c r="C16" s="25"/>
      <c r="D16" s="25"/>
      <c r="E16" s="25"/>
    </row>
    <row r="17" customFormat="false" ht="19.5" hidden="false" customHeight="true" outlineLevel="0" collapsed="false">
      <c r="B17" s="60" t="s">
        <v>277</v>
      </c>
      <c r="C17" s="25"/>
      <c r="D17" s="25"/>
      <c r="E17" s="25"/>
    </row>
    <row r="18" customFormat="false" ht="19.5" hidden="false" customHeight="true" outlineLevel="0" collapsed="false">
      <c r="B18" s="60" t="s">
        <v>278</v>
      </c>
      <c r="C18" s="25"/>
      <c r="D18" s="25"/>
      <c r="E18" s="25"/>
    </row>
    <row r="19" customFormat="false" ht="19.5" hidden="false" customHeight="true" outlineLevel="0" collapsed="false">
      <c r="B19" s="60" t="s">
        <v>279</v>
      </c>
      <c r="C19" s="25"/>
      <c r="D19" s="25"/>
      <c r="E19" s="25"/>
    </row>
    <row r="20" customFormat="false" ht="25.5" hidden="false" customHeight="true" outlineLevel="0" collapsed="false">
      <c r="B20" s="41" t="s">
        <v>280</v>
      </c>
      <c r="C20" s="41"/>
      <c r="D20" s="41"/>
      <c r="E20" s="41"/>
    </row>
    <row r="22" customFormat="false" ht="19.5" hidden="false" customHeight="true" outlineLevel="0" collapsed="false">
      <c r="B22" s="20" t="s">
        <v>281</v>
      </c>
      <c r="C22" s="20"/>
      <c r="D22" s="20"/>
      <c r="E22" s="20"/>
    </row>
    <row r="23" customFormat="false" ht="21.75" hidden="false" customHeight="true" outlineLevel="0" collapsed="false">
      <c r="B23" s="61" t="s">
        <v>282</v>
      </c>
      <c r="C23" s="26"/>
      <c r="D23" s="26"/>
      <c r="E23" s="26"/>
    </row>
    <row r="24" customFormat="false" ht="21.75" hidden="false" customHeight="true" outlineLevel="0" collapsed="false">
      <c r="B24" s="61" t="s">
        <v>283</v>
      </c>
      <c r="C24" s="26"/>
      <c r="D24" s="26"/>
      <c r="E24" s="26"/>
    </row>
    <row r="25" customFormat="false" ht="21.75" hidden="false" customHeight="true" outlineLevel="0" collapsed="false">
      <c r="B25" s="61" t="s">
        <v>284</v>
      </c>
      <c r="C25" s="26"/>
      <c r="D25" s="26"/>
      <c r="E25" s="26"/>
    </row>
    <row r="26" customFormat="false" ht="21.75" hidden="false" customHeight="true" outlineLevel="0" collapsed="false">
      <c r="B26" s="61" t="s">
        <v>285</v>
      </c>
      <c r="C26" s="26"/>
      <c r="D26" s="26"/>
      <c r="E26" s="26"/>
    </row>
    <row r="27" customFormat="false" ht="21.75" hidden="false" customHeight="true" outlineLevel="0" collapsed="false">
      <c r="B27" s="61" t="s">
        <v>286</v>
      </c>
      <c r="C27" s="26"/>
      <c r="D27" s="26"/>
      <c r="E27" s="26"/>
    </row>
    <row r="28" customFormat="false" ht="21.75" hidden="false" customHeight="true" outlineLevel="0" collapsed="false">
      <c r="B28" s="61" t="s">
        <v>287</v>
      </c>
      <c r="C28" s="26"/>
      <c r="D28" s="26"/>
      <c r="E28" s="26"/>
    </row>
    <row r="29" customFormat="false" ht="21.75" hidden="false" customHeight="true" outlineLevel="0" collapsed="false">
      <c r="B29" s="61" t="s">
        <v>288</v>
      </c>
      <c r="C29" s="26"/>
      <c r="D29" s="26"/>
      <c r="E29" s="26"/>
    </row>
    <row r="30" customFormat="false" ht="21.75" hidden="false" customHeight="true" outlineLevel="0" collapsed="false">
      <c r="B30" s="61" t="s">
        <v>289</v>
      </c>
      <c r="C30" s="26"/>
      <c r="D30" s="26"/>
      <c r="E30" s="26"/>
    </row>
    <row r="31" customFormat="false" ht="21.75" hidden="false" customHeight="true" outlineLevel="0" collapsed="false">
      <c r="B31" s="61" t="s">
        <v>290</v>
      </c>
      <c r="C31" s="26"/>
      <c r="D31" s="26"/>
      <c r="E31" s="26"/>
    </row>
    <row r="32" customFormat="false" ht="21.75" hidden="false" customHeight="true" outlineLevel="0" collapsed="false">
      <c r="B32" s="61" t="s">
        <v>291</v>
      </c>
      <c r="C32" s="26"/>
      <c r="D32" s="26"/>
      <c r="E32" s="26"/>
    </row>
    <row r="34" customFormat="false" ht="19.5" hidden="false" customHeight="true" outlineLevel="0" collapsed="false">
      <c r="B34" s="20" t="s">
        <v>292</v>
      </c>
      <c r="C34" s="20"/>
      <c r="D34" s="20"/>
      <c r="E34" s="20"/>
    </row>
    <row r="35" customFormat="false" ht="31.5" hidden="false" customHeight="true" outlineLevel="0" collapsed="false">
      <c r="B35" s="23" t="s">
        <v>293</v>
      </c>
      <c r="C35" s="23"/>
      <c r="D35" s="23"/>
      <c r="E35" s="23"/>
    </row>
    <row r="36" customFormat="false" ht="21.75" hidden="false" customHeight="true" outlineLevel="0" collapsed="false">
      <c r="B36" s="61" t="s">
        <v>294</v>
      </c>
      <c r="C36" s="26"/>
      <c r="D36" s="26"/>
      <c r="E36" s="26"/>
    </row>
    <row r="37" customFormat="false" ht="21.75" hidden="false" customHeight="true" outlineLevel="0" collapsed="false">
      <c r="B37" s="61" t="s">
        <v>295</v>
      </c>
      <c r="C37" s="26"/>
      <c r="D37" s="26"/>
      <c r="E37" s="26"/>
    </row>
    <row r="38" customFormat="false" ht="21.75" hidden="false" customHeight="true" outlineLevel="0" collapsed="false">
      <c r="B38" s="61" t="s">
        <v>296</v>
      </c>
      <c r="C38" s="26"/>
      <c r="D38" s="26"/>
      <c r="E38" s="26"/>
    </row>
    <row r="39" customFormat="false" ht="21.75" hidden="false" customHeight="true" outlineLevel="0" collapsed="false">
      <c r="B39" s="61" t="s">
        <v>297</v>
      </c>
      <c r="C39" s="26"/>
      <c r="D39" s="26"/>
      <c r="E39" s="26"/>
    </row>
    <row r="40" customFormat="false" ht="21.75" hidden="false" customHeight="true" outlineLevel="0" collapsed="false">
      <c r="B40" s="61" t="s">
        <v>298</v>
      </c>
      <c r="C40" s="26"/>
      <c r="D40" s="26"/>
      <c r="E40" s="26"/>
    </row>
    <row r="41" customFormat="false" ht="21.75" hidden="false" customHeight="true" outlineLevel="0" collapsed="false">
      <c r="B41" s="61" t="s">
        <v>299</v>
      </c>
      <c r="C41" s="26"/>
      <c r="D41" s="26"/>
      <c r="E41" s="26"/>
    </row>
    <row r="42" customFormat="false" ht="21.75" hidden="false" customHeight="true" outlineLevel="0" collapsed="false">
      <c r="B42" s="61" t="s">
        <v>300</v>
      </c>
      <c r="C42" s="26"/>
      <c r="D42" s="26"/>
      <c r="E42" s="26"/>
    </row>
    <row r="43" customFormat="false" ht="27.75" hidden="false" customHeight="true" outlineLevel="0" collapsed="false">
      <c r="B43" s="33" t="s">
        <v>301</v>
      </c>
      <c r="C43" s="33"/>
      <c r="D43" s="33"/>
      <c r="E43" s="33"/>
    </row>
    <row r="45" customFormat="false" ht="19.5" hidden="false" customHeight="true" outlineLevel="0" collapsed="false">
      <c r="B45" s="20" t="s">
        <v>302</v>
      </c>
      <c r="C45" s="20"/>
      <c r="D45" s="20"/>
      <c r="E45" s="20"/>
    </row>
    <row r="46" customFormat="false" ht="21.75" hidden="false" customHeight="true" outlineLevel="0" collapsed="false">
      <c r="B46" s="61" t="s">
        <v>303</v>
      </c>
      <c r="C46" s="26"/>
      <c r="D46" s="26"/>
      <c r="E46" s="26"/>
    </row>
    <row r="47" customFormat="false" ht="21.75" hidden="false" customHeight="true" outlineLevel="0" collapsed="false">
      <c r="B47" s="61" t="s">
        <v>304</v>
      </c>
      <c r="C47" s="26"/>
      <c r="D47" s="26"/>
      <c r="E47" s="26"/>
    </row>
    <row r="48" customFormat="false" ht="21.75" hidden="false" customHeight="true" outlineLevel="0" collapsed="false">
      <c r="B48" s="61" t="s">
        <v>305</v>
      </c>
      <c r="C48" s="26"/>
      <c r="D48" s="26"/>
      <c r="E48" s="26"/>
    </row>
    <row r="49" customFormat="false" ht="21.75" hidden="false" customHeight="true" outlineLevel="0" collapsed="false">
      <c r="B49" s="61" t="s">
        <v>306</v>
      </c>
      <c r="C49" s="26"/>
      <c r="D49" s="26"/>
      <c r="E49" s="26"/>
    </row>
    <row r="50" customFormat="false" ht="21.75" hidden="false" customHeight="true" outlineLevel="0" collapsed="false">
      <c r="B50" s="61" t="s">
        <v>307</v>
      </c>
      <c r="C50" s="26"/>
      <c r="D50" s="26"/>
      <c r="E50" s="26"/>
    </row>
    <row r="51" customFormat="false" ht="21.75" hidden="false" customHeight="true" outlineLevel="0" collapsed="false">
      <c r="B51" s="61" t="s">
        <v>308</v>
      </c>
      <c r="C51" s="26"/>
      <c r="D51" s="26"/>
      <c r="E51" s="26"/>
    </row>
    <row r="52" customFormat="false" ht="21.75" hidden="false" customHeight="true" outlineLevel="0" collapsed="false">
      <c r="B52" s="61" t="s">
        <v>309</v>
      </c>
      <c r="C52" s="26"/>
      <c r="D52" s="26"/>
      <c r="E52" s="26"/>
    </row>
    <row r="54" customFormat="false" ht="19.5" hidden="false" customHeight="true" outlineLevel="0" collapsed="false">
      <c r="B54" s="20" t="s">
        <v>310</v>
      </c>
      <c r="C54" s="20"/>
      <c r="D54" s="20"/>
      <c r="E54" s="20"/>
    </row>
    <row r="55" customFormat="false" ht="31.5" hidden="false" customHeight="true" outlineLevel="0" collapsed="false">
      <c r="B55" s="37" t="s">
        <v>311</v>
      </c>
      <c r="C55" s="38" t="s">
        <v>312</v>
      </c>
      <c r="D55" s="38"/>
      <c r="E55" s="38"/>
    </row>
    <row r="56" customFormat="false" ht="31.5" hidden="false" customHeight="true" outlineLevel="0" collapsed="false">
      <c r="B56" s="37" t="s">
        <v>313</v>
      </c>
      <c r="C56" s="38" t="s">
        <v>314</v>
      </c>
      <c r="D56" s="38"/>
      <c r="E56" s="38"/>
    </row>
    <row r="57" customFormat="false" ht="31.5" hidden="false" customHeight="true" outlineLevel="0" collapsed="false">
      <c r="B57" s="37" t="s">
        <v>315</v>
      </c>
      <c r="C57" s="38" t="s">
        <v>316</v>
      </c>
      <c r="D57" s="38"/>
      <c r="E57" s="38"/>
    </row>
    <row r="58" customFormat="false" ht="31.5" hidden="false" customHeight="true" outlineLevel="0" collapsed="false">
      <c r="B58" s="37" t="s">
        <v>317</v>
      </c>
      <c r="C58" s="38" t="s">
        <v>318</v>
      </c>
      <c r="D58" s="38"/>
      <c r="E58" s="38"/>
    </row>
    <row r="59" customFormat="false" ht="31.5" hidden="false" customHeight="true" outlineLevel="0" collapsed="false">
      <c r="B59" s="37" t="s">
        <v>319</v>
      </c>
      <c r="C59" s="38" t="s">
        <v>320</v>
      </c>
      <c r="D59" s="38"/>
      <c r="E59" s="38"/>
    </row>
    <row r="61" customFormat="false" ht="19.5" hidden="false" customHeight="true" outlineLevel="0" collapsed="false">
      <c r="B61" s="20" t="s">
        <v>321</v>
      </c>
      <c r="C61" s="20"/>
      <c r="D61" s="20"/>
      <c r="E61" s="20"/>
    </row>
    <row r="62" customFormat="false" ht="31.5" hidden="false" customHeight="true" outlineLevel="0" collapsed="false">
      <c r="B62" s="37" t="s">
        <v>322</v>
      </c>
      <c r="C62" s="38" t="s">
        <v>323</v>
      </c>
      <c r="D62" s="38"/>
      <c r="E62" s="38"/>
    </row>
    <row r="63" customFormat="false" ht="31.5" hidden="false" customHeight="true" outlineLevel="0" collapsed="false">
      <c r="B63" s="37" t="s">
        <v>324</v>
      </c>
      <c r="C63" s="38" t="s">
        <v>325</v>
      </c>
      <c r="D63" s="38"/>
      <c r="E63" s="38"/>
    </row>
    <row r="64" customFormat="false" ht="31.5" hidden="false" customHeight="true" outlineLevel="0" collapsed="false">
      <c r="B64" s="37" t="s">
        <v>326</v>
      </c>
      <c r="C64" s="38" t="s">
        <v>327</v>
      </c>
      <c r="D64" s="38"/>
      <c r="E64" s="38"/>
    </row>
    <row r="65" customFormat="false" ht="31.5" hidden="false" customHeight="true" outlineLevel="0" collapsed="false">
      <c r="B65" s="37" t="s">
        <v>328</v>
      </c>
      <c r="C65" s="38" t="s">
        <v>329</v>
      </c>
      <c r="D65" s="38"/>
      <c r="E65" s="38"/>
    </row>
    <row r="66" customFormat="false" ht="31.5" hidden="false" customHeight="true" outlineLevel="0" collapsed="false">
      <c r="B66" s="37" t="s">
        <v>330</v>
      </c>
      <c r="C66" s="38" t="s">
        <v>331</v>
      </c>
      <c r="D66" s="38"/>
      <c r="E66" s="38"/>
    </row>
    <row r="67" customFormat="false" ht="31.5" hidden="false" customHeight="true" outlineLevel="0" collapsed="false">
      <c r="B67" s="37" t="s">
        <v>332</v>
      </c>
      <c r="C67" s="38" t="s">
        <v>333</v>
      </c>
      <c r="D67" s="38"/>
      <c r="E67" s="38"/>
    </row>
    <row r="68" customFormat="false" ht="31.5" hidden="false" customHeight="true" outlineLevel="0" collapsed="false">
      <c r="B68" s="37" t="s">
        <v>334</v>
      </c>
      <c r="C68" s="38" t="s">
        <v>335</v>
      </c>
      <c r="D68" s="38"/>
      <c r="E68" s="38"/>
    </row>
    <row r="69" customFormat="false" ht="31.5" hidden="false" customHeight="true" outlineLevel="0" collapsed="false">
      <c r="B69" s="37" t="s">
        <v>336</v>
      </c>
      <c r="C69" s="38" t="s">
        <v>337</v>
      </c>
      <c r="D69" s="38"/>
      <c r="E69" s="38"/>
    </row>
    <row r="70" customFormat="false" ht="31.5" hidden="false" customHeight="true" outlineLevel="0" collapsed="false">
      <c r="B70" s="37" t="s">
        <v>338</v>
      </c>
      <c r="C70" s="38" t="s">
        <v>339</v>
      </c>
      <c r="D70" s="38"/>
      <c r="E70" s="38"/>
    </row>
    <row r="71" customFormat="false" ht="31.5" hidden="false" customHeight="true" outlineLevel="0" collapsed="false">
      <c r="B71" s="37" t="s">
        <v>340</v>
      </c>
      <c r="C71" s="38" t="s">
        <v>341</v>
      </c>
      <c r="D71" s="38"/>
      <c r="E71" s="38"/>
    </row>
    <row r="73" customFormat="false" ht="19.5" hidden="false" customHeight="true" outlineLevel="0" collapsed="false">
      <c r="B73" s="20" t="s">
        <v>342</v>
      </c>
      <c r="C73" s="20"/>
      <c r="D73" s="20"/>
      <c r="E73" s="20"/>
    </row>
    <row r="74" customFormat="false" ht="15" hidden="false" customHeight="false" outlineLevel="0" collapsed="false">
      <c r="B74" s="26"/>
      <c r="C74" s="26"/>
      <c r="D74" s="26"/>
      <c r="E74" s="26"/>
    </row>
    <row r="75" customFormat="false" ht="15" hidden="false" customHeight="false" outlineLevel="0" collapsed="false">
      <c r="B75" s="26"/>
      <c r="C75" s="26"/>
      <c r="D75" s="26"/>
      <c r="E75" s="26"/>
    </row>
    <row r="76" customFormat="false" ht="15" hidden="false" customHeight="false" outlineLevel="0" collapsed="false">
      <c r="B76" s="26"/>
      <c r="C76" s="26"/>
      <c r="D76" s="26"/>
      <c r="E76" s="26"/>
    </row>
    <row r="77" customFormat="false" ht="15" hidden="false" customHeight="false" outlineLevel="0" collapsed="false">
      <c r="B77" s="26"/>
      <c r="C77" s="26"/>
      <c r="D77" s="26"/>
      <c r="E77" s="26"/>
    </row>
    <row r="78" customFormat="false" ht="15" hidden="false" customHeight="false" outlineLevel="0" collapsed="false">
      <c r="B78" s="26"/>
      <c r="C78" s="26"/>
      <c r="D78" s="26"/>
      <c r="E78" s="26"/>
    </row>
    <row r="79" customFormat="false" ht="15" hidden="false" customHeight="false" outlineLevel="0" collapsed="false">
      <c r="B79" s="26"/>
      <c r="C79" s="26"/>
      <c r="D79" s="26"/>
      <c r="E79" s="26"/>
    </row>
    <row r="82" customFormat="false" ht="39.75" hidden="false" customHeight="true" outlineLevel="0" collapsed="false">
      <c r="B82" s="33" t="s">
        <v>343</v>
      </c>
      <c r="C82" s="33"/>
      <c r="D82" s="33"/>
      <c r="E82" s="33"/>
    </row>
  </sheetData>
  <mergeCells count="58">
    <mergeCell ref="B5:E5"/>
    <mergeCell ref="B6:E6"/>
    <mergeCell ref="B8:E8"/>
    <mergeCell ref="B20:E20"/>
    <mergeCell ref="B22:E22"/>
    <mergeCell ref="C23:E23"/>
    <mergeCell ref="C24:E24"/>
    <mergeCell ref="C25:E25"/>
    <mergeCell ref="C26:E26"/>
    <mergeCell ref="C27:E27"/>
    <mergeCell ref="C28:E28"/>
    <mergeCell ref="C29:E29"/>
    <mergeCell ref="C30:E30"/>
    <mergeCell ref="C31:E31"/>
    <mergeCell ref="C32:E32"/>
    <mergeCell ref="B34:E34"/>
    <mergeCell ref="B35:E35"/>
    <mergeCell ref="C36:E36"/>
    <mergeCell ref="C37:E37"/>
    <mergeCell ref="C38:E38"/>
    <mergeCell ref="C39:E39"/>
    <mergeCell ref="C40:E40"/>
    <mergeCell ref="C41:E41"/>
    <mergeCell ref="C42:E42"/>
    <mergeCell ref="B43:E43"/>
    <mergeCell ref="B45:E45"/>
    <mergeCell ref="C46:E46"/>
    <mergeCell ref="C47:E47"/>
    <mergeCell ref="C48:E48"/>
    <mergeCell ref="C49:E49"/>
    <mergeCell ref="C50:E50"/>
    <mergeCell ref="C51:E51"/>
    <mergeCell ref="C52:E52"/>
    <mergeCell ref="B54:E54"/>
    <mergeCell ref="C55:E55"/>
    <mergeCell ref="C56:E56"/>
    <mergeCell ref="C57:E57"/>
    <mergeCell ref="C58:E58"/>
    <mergeCell ref="C59:E59"/>
    <mergeCell ref="B61:E61"/>
    <mergeCell ref="C62:E62"/>
    <mergeCell ref="C63:E63"/>
    <mergeCell ref="C64:E64"/>
    <mergeCell ref="C65:E65"/>
    <mergeCell ref="C66:E66"/>
    <mergeCell ref="C67:E67"/>
    <mergeCell ref="C68:E68"/>
    <mergeCell ref="C69:E69"/>
    <mergeCell ref="C70:E70"/>
    <mergeCell ref="C71:E71"/>
    <mergeCell ref="B73:E73"/>
    <mergeCell ref="B74:E74"/>
    <mergeCell ref="B75:E75"/>
    <mergeCell ref="B76:E76"/>
    <mergeCell ref="B77:E77"/>
    <mergeCell ref="B78:E78"/>
    <mergeCell ref="B79:E79"/>
    <mergeCell ref="B82:E8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2026-07-19T06:07:31Z</dcterms:created>
  <dc:creator>openpyxl</dc:creator>
  <dc:description/>
  <dc:language>en-US</dc:language>
  <cp:lastModifiedBy/>
  <dcterms:modified xsi:type="dcterms:W3CDTF">2026-07-19T06:07:31Z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